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calcPr calcId="124519" fullCalcOnLoad="1"/>
</workbook>
</file>

<file path=xl/styles.xml><?xml version="1.0" encoding="utf-8"?>
<styleSheet xmlns="http://schemas.openxmlformats.org/spreadsheetml/2006/main">
  <numFmts count="2">
    <numFmt numFmtId="164" formatCode="+0;-0;0"/>
    <numFmt numFmtId="165" formatCode="+#,##0;-#,##0;0"/>
  </numFmts>
  <fonts count="4">
    <font>
      <name val="Calibri"/>
      <family val="2"/>
      <color theme="1"/>
      <sz val="11"/>
      <scheme val="minor"/>
    </font>
    <font>
      <b val="1"/>
      <sz val="14"/>
    </font>
    <font>
      <b val="1"/>
      <color rgb="00FFFFFF"/>
    </font>
    <font>
      <b val="1"/>
    </font>
  </fonts>
  <fills count="5">
    <fill>
      <patternFill/>
    </fill>
    <fill>
      <patternFill patternType="gray125"/>
    </fill>
    <fill>
      <patternFill patternType="solid">
        <fgColor rgb="00131A27"/>
      </patternFill>
    </fill>
    <fill>
      <patternFill patternType="solid">
        <fgColor rgb="00F7F5F0"/>
      </patternFill>
    </fill>
    <fill>
      <patternFill patternType="solid">
        <fgColor rgb="001A4FC8"/>
      </patternFill>
    </fill>
  </fills>
  <borders count="2">
    <border>
      <left/>
      <right/>
      <top/>
      <bottom/>
      <diagonal/>
    </border>
    <border>
      <left style="thin">
        <color rgb="00D9D5CC"/>
      </left>
      <right style="thin">
        <color rgb="00D9D5CC"/>
      </right>
      <top style="thin">
        <color rgb="00D9D5CC"/>
      </top>
      <bottom style="thin">
        <color rgb="00D9D5CC"/>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2" borderId="0" applyAlignment="1" pivotButton="0" quotePrefix="0" xfId="0">
      <alignment vertical="center" wrapText="1"/>
    </xf>
    <xf numFmtId="3" fontId="0" fillId="0" borderId="1" pivotButton="0" quotePrefix="0" xfId="0"/>
    <xf numFmtId="0" fontId="3" fillId="0" borderId="0" pivotButton="0" quotePrefix="0" xfId="0"/>
    <xf numFmtId="1" fontId="0" fillId="3" borderId="1" pivotButton="0" quotePrefix="0" xfId="0"/>
    <xf numFmtId="164" fontId="0" fillId="3" borderId="1" pivotButton="0" quotePrefix="0" xfId="0"/>
    <xf numFmtId="3" fontId="0" fillId="3" borderId="1" pivotButton="0" quotePrefix="0" xfId="0"/>
    <xf numFmtId="165" fontId="0" fillId="3" borderId="1" pivotButton="0" quotePrefix="0" xfId="0"/>
    <xf numFmtId="0" fontId="2" fillId="4" borderId="0" applyAlignment="1" pivotButton="0" quotePrefix="0" xfId="0">
      <alignment vertical="center" wrapText="1"/>
    </xf>
    <xf numFmtId="0" fontId="0" fillId="0" borderId="1" pivotButton="0" quotePrefix="0" xfId="0"/>
    <xf numFmtId="0" fontId="3"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2" customWidth="1" min="1" max="1"/>
    <col width="18" customWidth="1" min="2" max="2"/>
    <col width="18" customWidth="1" min="3" max="3"/>
    <col width="18" customWidth="1" min="4" max="4"/>
  </cols>
  <sheetData>
    <row r="1">
      <c r="A1" s="1" t="inlineStr">
        <is>
          <t>Simon G. · Groma</t>
        </is>
      </c>
    </row>
    <row r="2">
      <c r="A2" t="inlineStr">
        <is>
          <t>Fill in the white cells from your last two annual balance sheets and profit and loss accounts. Blue cells are calculated. The figures shown are invented.</t>
        </is>
      </c>
    </row>
    <row r="4">
      <c r="A4" s="2" t="inlineStr"/>
      <c r="B4" s="2" t="inlineStr">
        <is>
          <t>Last year</t>
        </is>
      </c>
      <c r="C4" s="2" t="inlineStr">
        <is>
          <t>The year before</t>
        </is>
      </c>
      <c r="D4" s="2" t="inlineStr">
        <is>
          <t>Change</t>
        </is>
      </c>
    </row>
    <row r="5">
      <c r="A5" t="inlineStr">
        <is>
          <t>Revenue</t>
        </is>
      </c>
      <c r="B5" s="3" t="n">
        <v>48200000</v>
      </c>
      <c r="C5" s="3" t="n">
        <v>45900000</v>
      </c>
    </row>
    <row r="6">
      <c r="A6" t="inlineStr">
        <is>
          <t>Cost of goods sold</t>
        </is>
      </c>
      <c r="B6" s="3" t="n">
        <v>37100000</v>
      </c>
      <c r="C6" s="3" t="n">
        <v>35600000</v>
      </c>
    </row>
    <row r="7">
      <c r="A7" t="inlineStr">
        <is>
          <t>Stock, at year end</t>
        </is>
      </c>
      <c r="B7" s="3" t="n">
        <v>9400000</v>
      </c>
      <c r="C7" s="3" t="n">
        <v>8100000</v>
      </c>
    </row>
    <row r="8">
      <c r="A8" t="inlineStr">
        <is>
          <t>Receivables from customers, at year end</t>
        </is>
      </c>
      <c r="B8" s="3" t="n">
        <v>7900000</v>
      </c>
      <c r="C8" s="3" t="n">
        <v>7200000</v>
      </c>
    </row>
    <row r="9">
      <c r="A9" t="inlineStr">
        <is>
          <t>Payables to suppliers, at year end</t>
        </is>
      </c>
      <c r="B9" s="3" t="n">
        <v>6100000</v>
      </c>
      <c r="C9" s="3" t="n">
        <v>6000000</v>
      </c>
    </row>
    <row r="11">
      <c r="A11" s="4" t="inlineStr">
        <is>
          <t>Days of stock</t>
        </is>
      </c>
      <c r="B11" s="5">
        <f>IF(OR(B6="",B6=0),"",ROUND(B7/B6*365,0))</f>
        <v/>
      </c>
      <c r="C11" s="5">
        <f>IF(OR(C6="",C6=0),"",ROUND(C7/C6*365,0))</f>
        <v/>
      </c>
      <c r="D11" s="6">
        <f>IF(OR(B11="",C11=""),"",B11-C11)</f>
        <v/>
      </c>
    </row>
    <row r="12">
      <c r="A12" s="4" t="inlineStr">
        <is>
          <t>Days to collect</t>
        </is>
      </c>
      <c r="B12" s="5">
        <f>IF(OR(B5="",B5=0),"",ROUND(B8/B5*365,0))</f>
        <v/>
      </c>
      <c r="C12" s="5">
        <f>IF(OR(C5="",C5=0),"",ROUND(C8/C5*365,0))</f>
        <v/>
      </c>
      <c r="D12" s="6">
        <f>IF(OR(B12="",C12=""),"",B12-C12)</f>
        <v/>
      </c>
    </row>
    <row r="13">
      <c r="A13" s="4" t="inlineStr">
        <is>
          <t>Days to pay</t>
        </is>
      </c>
      <c r="B13" s="5">
        <f>IF(OR(B6="",B6=0),"",ROUND(B9/B6*365,0))</f>
        <v/>
      </c>
      <c r="C13" s="5">
        <f>IF(OR(C6="",C6=0),"",ROUND(C9/C6*365,0))</f>
        <v/>
      </c>
      <c r="D13" s="6">
        <f>IF(OR(B13="",C13=""),"",B13-C13)</f>
        <v/>
      </c>
    </row>
    <row r="14">
      <c r="A14" s="4" t="inlineStr">
        <is>
          <t>Cash cycle, days</t>
        </is>
      </c>
      <c r="B14" s="5">
        <f>IF(OR(B11="",B12="",B13=""),"",B11+B12-B13)</f>
        <v/>
      </c>
      <c r="C14" s="5">
        <f>IF(OR(C11="",C12="",C13=""),"",C11+C12-C13)</f>
        <v/>
      </c>
      <c r="D14" s="6">
        <f>IF(OR(B14="",C14=""),"",B14-C14)</f>
        <v/>
      </c>
    </row>
    <row r="15">
      <c r="A15" s="4" t="inlineStr">
        <is>
          <t>Cash tied up in stock and receivables, less payables</t>
        </is>
      </c>
      <c r="B15" s="7">
        <f>IF(B7="","",B7+B8-B9)</f>
        <v/>
      </c>
      <c r="C15" s="7">
        <f>IF(C7="","",C7+C8-C9)</f>
        <v/>
      </c>
      <c r="D15" s="8">
        <f>IF(OR(B15="",C15=""),"",B15-C15)</f>
        <v/>
      </c>
    </row>
    <row r="16">
      <c r="A16" s="4" t="inlineStr">
        <is>
          <t>One day of stock is worth</t>
        </is>
      </c>
      <c r="B16" s="7">
        <f>IF(OR(B6="",B6=0),"",B6/365)</f>
        <v/>
      </c>
      <c r="C16" s="7">
        <f>IF(OR(C6="",C6=0),"",C6/365)</f>
        <v/>
      </c>
      <c r="D16" s="8">
        <f>IF(OR(B16="",C16=""),"",B16-C16)</f>
        <v/>
      </c>
    </row>
    <row r="17">
      <c r="A17" s="4" t="inlineStr">
        <is>
          <t>One day of collection is worth</t>
        </is>
      </c>
      <c r="B17" s="7">
        <f>IF(OR(B5="",B5=0),"",B5/365)</f>
        <v/>
      </c>
      <c r="C17" s="7">
        <f>IF(OR(C5="",C5=0),"",C5/365)</f>
        <v/>
      </c>
      <c r="D17" s="8">
        <f>IF(OR(B17="",C17=""),"",B17-C17)</f>
        <v/>
      </c>
    </row>
    <row r="20">
      <c r="A20" s="9" t="inlineStr">
        <is>
          <t>What if</t>
        </is>
      </c>
    </row>
    <row r="21">
      <c r="A21" t="inlineStr">
        <is>
          <t>Days of stock you take out</t>
        </is>
      </c>
      <c r="B21" s="10" t="n">
        <v>10</v>
      </c>
    </row>
    <row r="22">
      <c r="A22" t="inlineStr">
        <is>
          <t>Days of collection you take out</t>
        </is>
      </c>
      <c r="B22" s="10" t="n">
        <v>5</v>
      </c>
    </row>
    <row r="23">
      <c r="A23" s="4" t="inlineStr">
        <is>
          <t>Cash released</t>
        </is>
      </c>
      <c r="B23" s="7">
        <f>IF(OR(B16="",B17=""),"",B21*B16+B22*B17)</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0" customWidth="1" min="1" max="1"/>
    <col width="110" customWidth="1" min="2" max="2"/>
  </cols>
  <sheetData>
    <row r="1">
      <c r="A1" s="11" t="inlineStr">
        <is>
          <t>What this workbook does</t>
        </is>
      </c>
      <c r="B1" s="12" t="inlineStr">
        <is>
          <t>From five figures per year it calculates how many days your money stays in stock and in receivables, how many days your suppliers finance you, and what one day is worth.</t>
        </is>
      </c>
    </row>
    <row r="2">
      <c r="A2" s="11" t="inlineStr">
        <is>
          <t>Days of stock</t>
        </is>
      </c>
      <c r="B2" s="12" t="inlineStr">
        <is>
          <t>Stock ÷ cost of goods sold × 365.</t>
        </is>
      </c>
    </row>
    <row r="3">
      <c r="A3" s="11" t="inlineStr">
        <is>
          <t>Days to collect</t>
        </is>
      </c>
      <c r="B3" s="12" t="inlineStr">
        <is>
          <t>Receivables from customers ÷ revenue × 365.</t>
        </is>
      </c>
    </row>
    <row r="4">
      <c r="A4" s="11" t="inlineStr">
        <is>
          <t>Days to pay</t>
        </is>
      </c>
      <c r="B4" s="12" t="inlineStr">
        <is>
          <t>Payables to suppliers ÷ cost of goods sold × 365.</t>
        </is>
      </c>
    </row>
    <row r="5">
      <c r="A5" s="11" t="inlineStr">
        <is>
          <t>Cash cycle</t>
        </is>
      </c>
      <c r="B5" s="12" t="inlineStr">
        <is>
          <t>Days of stock + days to collect − days to pay. It is the number of days between paying your supplier and being paid by your customer.</t>
        </is>
      </c>
    </row>
    <row r="6">
      <c r="A6" s="11" t="inlineStr">
        <is>
          <t>One day is worth</t>
        </is>
      </c>
      <c r="B6" s="12" t="inlineStr">
        <is>
          <t>One day of stock = cost of goods sold ÷ 365. One day of collection = revenue ÷ 365.</t>
        </is>
      </c>
    </row>
    <row r="7">
      <c r="A7" s="11" t="inlineStr">
        <is>
          <t>What these figures hide</t>
        </is>
      </c>
      <c r="B7" s="12" t="inlineStr">
        <is>
          <t>Year-end balances are one day out of 365. A company that empties its warehouse in December looks better than it is. The figures also say nothing about which products or which customers hold the money.</t>
        </is>
      </c>
    </row>
    <row r="8">
      <c r="A8" s="11" t="inlineStr">
        <is>
          <t>The free tools</t>
        </is>
      </c>
      <c r="B8" s="12" t="inlineStr">
        <is>
          <t>The Working Capital Check does this calculation in your browser and explains each figure: groma.ro/en/simon-g/working-capital. The Stock Check shows which products hold the excess: groma.ro/en/simon-g/stock-check. The Credit Check shows which customers pay late: groma.ro/en/simon-g/credit-check.</t>
        </is>
      </c>
    </row>
    <row r="9">
      <c r="A9" s="11" t="inlineStr">
        <is>
          <t>Licence</t>
        </is>
      </c>
      <c r="B9" s="12" t="inlineStr">
        <is>
          <t>Free to use, change and share, with or without credit. Made by Groma, groma.ro. No warranty.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2026-09-30T22:03:38Z</dcterms:created>
  <dcterms:modified xmlns:dcterms="http://purl.org/dc/terms/" xmlns:xsi="http://www.w3.org/2001/XMLSchema-instance" xsi:type="dcterms:W3CDTF">2026-09-30T22:03:38Z</dcterms:modified>
</cp:coreProperties>
</file>