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sheetId="1" state="visible" r:id="rId1"/>
    <sheet xmlns:r="http://schemas.openxmlformats.org/officeDocument/2006/relationships" name="Din vânzări zilnice" sheetId="2" state="visible" r:id="rId2"/>
    <sheet xmlns:r="http://schemas.openxmlformats.org/officeDocument/2006/relationships" name="Niveluri de serviciu" sheetId="3" state="visible" r:id="rId3"/>
    <sheet xmlns:r="http://schemas.openxmlformats.org/officeDocument/2006/relationships" name="Citește-mă"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4">
    <font>
      <name val="Calibri"/>
      <family val="2"/>
      <color theme="1"/>
      <sz val="11"/>
      <scheme val="minor"/>
    </font>
    <font>
      <b val="1"/>
      <sz val="14"/>
    </font>
    <font>
      <b val="1"/>
    </font>
    <font>
      <b val="1"/>
      <color rgb="00FFFFFF"/>
    </font>
  </fonts>
  <fills count="6">
    <fill>
      <patternFill/>
    </fill>
    <fill>
      <patternFill patternType="gray125"/>
    </fill>
    <fill>
      <patternFill patternType="solid">
        <fgColor rgb="00131A27"/>
      </patternFill>
    </fill>
    <fill>
      <patternFill patternType="solid">
        <fgColor rgb="001A4FC8"/>
      </patternFill>
    </fill>
    <fill>
      <patternFill patternType="solid">
        <fgColor rgb="00FFFFFF"/>
      </patternFill>
    </fill>
    <fill>
      <patternFill patternType="solid">
        <fgColor rgb="00F7F5F0"/>
      </patternFill>
    </fill>
  </fills>
  <borders count="2">
    <border>
      <left/>
      <right/>
      <top/>
      <bottom/>
      <diagonal/>
    </border>
    <border>
      <left style="thin">
        <color rgb="00D9D5CC"/>
      </left>
      <right style="thin">
        <color rgb="00D9D5CC"/>
      </right>
      <top style="thin">
        <color rgb="00D9D5CC"/>
      </top>
      <bottom style="thin">
        <color rgb="00D9D5CC"/>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0" fontId="3" fillId="2" borderId="1" applyAlignment="1" pivotButton="0" quotePrefix="0" xfId="0">
      <alignment vertical="center" wrapText="1"/>
    </xf>
    <xf numFmtId="0" fontId="3" fillId="3" borderId="1" applyAlignment="1" pivotButton="0" quotePrefix="0" xfId="0">
      <alignment vertical="center" wrapText="1"/>
    </xf>
    <xf numFmtId="0" fontId="0" fillId="4" borderId="1" pivotButton="0" quotePrefix="0" xfId="0"/>
    <xf numFmtId="9" fontId="0" fillId="4" borderId="1" pivotButton="0" quotePrefix="0" xfId="0"/>
    <xf numFmtId="4" fontId="0" fillId="4" borderId="1" pivotButton="0" quotePrefix="0" xfId="0"/>
    <xf numFmtId="2" fontId="0" fillId="5" borderId="1" pivotButton="0" quotePrefix="0" xfId="0"/>
    <xf numFmtId="0" fontId="0" fillId="5" borderId="1" pivotButton="0" quotePrefix="0" xfId="0"/>
    <xf numFmtId="3" fontId="0" fillId="5" borderId="1" pivotButton="0" quotePrefix="0" xfId="0"/>
    <xf numFmtId="0" fontId="0" fillId="0" borderId="0" applyAlignment="1" pivotButton="0" quotePrefix="0" xfId="0">
      <alignment vertical="top" wrapText="1"/>
    </xf>
    <xf numFmtId="0" fontId="3" fillId="2" borderId="0" applyAlignment="1" pivotButton="0" quotePrefix="0" xfId="0">
      <alignment vertical="center" wrapText="1"/>
    </xf>
    <xf numFmtId="165" fontId="0" fillId="0" borderId="0" pivotButton="0" quotePrefix="0" xfId="0"/>
    <xf numFmtId="166" fontId="0" fillId="0" borderId="0" pivotButton="0" quotePrefix="0" xfId="0"/>
    <xf numFmtId="2" fontId="0"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11" customWidth="1" min="3" max="3"/>
    <col width="12" customWidth="1" min="4" max="4"/>
    <col width="10" customWidth="1" min="5" max="5"/>
    <col width="12" customWidth="1" min="6" max="6"/>
    <col width="12" customWidth="1" min="7" max="7"/>
    <col width="9" customWidth="1" min="8" max="8"/>
    <col width="9" customWidth="1" min="9" max="9"/>
    <col width="9" customWidth="1" min="10" max="10"/>
    <col width="9" customWidth="1" min="11" max="11"/>
    <col width="11" customWidth="1" min="12" max="12"/>
    <col width="9" customWidth="1" min="13" max="13"/>
    <col width="9" customWidth="1" min="14" max="14"/>
    <col width="10" customWidth="1" min="15" max="15"/>
    <col width="10" customWidth="1" min="16" max="16"/>
    <col width="10" customWidth="1" min="17" max="17"/>
    <col width="10" customWidth="1" min="18" max="18"/>
    <col width="11" customWidth="1" min="19" max="19"/>
    <col width="10" customWidth="1" min="20" max="20"/>
    <col width="13" customWidth="1" min="21" max="21"/>
  </cols>
  <sheetData>
    <row r="1">
      <c r="A1" s="1" t="inlineStr">
        <is>
          <t>Simon G. · Groma</t>
        </is>
      </c>
    </row>
    <row r="2">
      <c r="A2" t="inlineStr">
        <is>
          <t>Coloanele albe sunt de completat. Coloanele albastre sunt calculate. Rândurile 6–15 conțin exemple inventate: înlocuiți-le.</t>
        </is>
      </c>
    </row>
    <row r="3">
      <c r="A3" s="2" t="inlineStr">
        <is>
          <t>Stocul este surplus peste, zile de acoperire</t>
        </is>
      </c>
      <c r="D3" s="3" t="n">
        <v>180</v>
      </c>
    </row>
    <row r="5" ht="48" customHeight="1">
      <c r="A5" s="4" t="inlineStr">
        <is>
          <t>Produs</t>
        </is>
      </c>
      <c r="B5" s="4" t="inlineStr">
        <is>
          <t>Denumire</t>
        </is>
      </c>
      <c r="C5" s="4" t="inlineStr">
        <is>
          <t>Vândut pe zi, media</t>
        </is>
      </c>
      <c r="D5" s="4" t="inlineStr">
        <is>
          <t>Vândut pe zi, abaterea standard</t>
        </is>
      </c>
      <c r="E5" s="4" t="inlineStr">
        <is>
          <t>Termen de livrare, zile</t>
        </is>
      </c>
      <c r="F5" s="4" t="inlineStr">
        <is>
          <t>Variația termenului de livrare, zile</t>
        </is>
      </c>
      <c r="G5" s="4" t="inlineStr">
        <is>
          <t>Revizuiți comenzile la fiecare, zile</t>
        </is>
      </c>
      <c r="H5" s="4" t="inlineStr">
        <is>
          <t>Nivel de serviciu</t>
        </is>
      </c>
      <c r="I5" s="4" t="inlineStr">
        <is>
          <t>Stoc curent</t>
        </is>
      </c>
      <c r="J5" s="4" t="inlineStr">
        <is>
          <t>Deja comandat</t>
        </is>
      </c>
      <c r="K5" s="4" t="inlineStr">
        <is>
          <t>Bucăți pe ambalaj</t>
        </is>
      </c>
      <c r="L5" s="4" t="inlineStr">
        <is>
          <t>Cantitate minimă de comandă</t>
        </is>
      </c>
      <c r="M5" s="4" t="inlineStr">
        <is>
          <t>Cost unitar</t>
        </is>
      </c>
      <c r="N5" s="5" t="inlineStr">
        <is>
          <t>Factor de serviciu</t>
        </is>
      </c>
      <c r="O5" s="5" t="inlineStr">
        <is>
          <t>Stoc de siguranță</t>
        </is>
      </c>
      <c r="P5" s="5" t="inlineStr">
        <is>
          <t>Punct de comandă</t>
        </is>
      </c>
      <c r="Q5" s="5" t="inlineStr">
        <is>
          <t>Comandă până la</t>
        </is>
      </c>
      <c r="R5" s="5" t="inlineStr">
        <is>
          <t>Comandă propusă</t>
        </is>
      </c>
      <c r="S5" s="5" t="inlineStr">
        <is>
          <t>Valoarea comenzii</t>
        </is>
      </c>
      <c r="T5" s="5" t="inlineStr">
        <is>
          <t>Zile de acoperire</t>
        </is>
      </c>
      <c r="U5" s="5" t="inlineStr">
        <is>
          <t>Stare</t>
        </is>
      </c>
    </row>
    <row r="6">
      <c r="A6" s="6" t="inlineStr">
        <is>
          <t>P-1001</t>
        </is>
      </c>
      <c r="B6" s="6" t="inlineStr">
        <is>
          <t>Filtru de ulei</t>
        </is>
      </c>
      <c r="C6" s="6" t="n">
        <v>42</v>
      </c>
      <c r="D6" s="6" t="n">
        <v>12</v>
      </c>
      <c r="E6" s="6" t="n">
        <v>14</v>
      </c>
      <c r="F6" s="6" t="n">
        <v>3</v>
      </c>
      <c r="G6" s="6" t="n">
        <v>7</v>
      </c>
      <c r="H6" s="7" t="n">
        <v>0.98</v>
      </c>
      <c r="I6" s="6" t="n">
        <v>510</v>
      </c>
      <c r="J6" s="6" t="n">
        <v>300</v>
      </c>
      <c r="K6" s="6" t="n">
        <v>12</v>
      </c>
      <c r="L6" s="6" t="n">
        <v>24</v>
      </c>
      <c r="M6" s="8" t="n">
        <v>4.2</v>
      </c>
      <c r="N6" s="9">
        <f>IF(OR($A6="",H6=""),"",NORMSINV(H6))</f>
        <v/>
      </c>
      <c r="O6" s="10">
        <f>IF(OR($A6="",N6="",C6=""),"",ROUNDUP(N6*SQRT((E6+G6)*D6^2+C6^2*F6^2),0))</f>
        <v/>
      </c>
      <c r="P6" s="10">
        <f>IF(O6="","",ROUND(C6*E6+O6,0))</f>
        <v/>
      </c>
      <c r="Q6" s="10">
        <f>IF(O6="","",ROUND(C6*(E6+G6)+O6,0))</f>
        <v/>
      </c>
      <c r="R6" s="10">
        <f>IF(Q6="","",IF(Q6-I6-J6&lt;=0,0,MAX(L6,IF(K6&gt;0,ROUNDUP((Q6-I6-J6)/K6,0)*K6,ROUNDUP(Q6-I6-J6,0)))))</f>
        <v/>
      </c>
      <c r="S6" s="11">
        <f>IF(OR(R6="",M6=""),"",R6*M6)</f>
        <v/>
      </c>
      <c r="T6" s="10">
        <f>IF(OR($A6="",C6="",C6&lt;=0),"",ROUND(I6/C6,0))</f>
        <v/>
      </c>
      <c r="U6" s="10">
        <f>IF(R6="","",IF(R6&gt;0,"De comandat",IF(AND(T6&lt;&gt;"",T6&gt;$D$3),"Surplus","Acoperit")))</f>
        <v/>
      </c>
    </row>
    <row r="7">
      <c r="A7" s="6" t="inlineStr">
        <is>
          <t>P-1002</t>
        </is>
      </c>
      <c r="B7" s="6" t="inlineStr">
        <is>
          <t>Filtru de aer</t>
        </is>
      </c>
      <c r="C7" s="6" t="n">
        <v>16</v>
      </c>
      <c r="D7" s="6" t="n">
        <v>6</v>
      </c>
      <c r="E7" s="6" t="n">
        <v>21</v>
      </c>
      <c r="F7" s="6" t="n">
        <v>4</v>
      </c>
      <c r="G7" s="6" t="n">
        <v>7</v>
      </c>
      <c r="H7" s="7" t="n">
        <v>0.97</v>
      </c>
      <c r="I7" s="6" t="n">
        <v>96</v>
      </c>
      <c r="J7" s="6" t="n">
        <v>360</v>
      </c>
      <c r="K7" s="6" t="n">
        <v>12</v>
      </c>
      <c r="L7" s="6" t="n">
        <v>12</v>
      </c>
      <c r="M7" s="8" t="n">
        <v>6.3</v>
      </c>
      <c r="N7" s="9">
        <f>IF(OR($A7="",H7=""),"",NORMSINV(H7))</f>
        <v/>
      </c>
      <c r="O7" s="10">
        <f>IF(OR($A7="",N7="",C7=""),"",ROUNDUP(N7*SQRT((E7+G7)*D7^2+C7^2*F7^2),0))</f>
        <v/>
      </c>
      <c r="P7" s="10">
        <f>IF(O7="","",ROUND(C7*E7+O7,0))</f>
        <v/>
      </c>
      <c r="Q7" s="10">
        <f>IF(O7="","",ROUND(C7*(E7+G7)+O7,0))</f>
        <v/>
      </c>
      <c r="R7" s="10">
        <f>IF(Q7="","",IF(Q7-I7-J7&lt;=0,0,MAX(L7,IF(K7&gt;0,ROUNDUP((Q7-I7-J7)/K7,0)*K7,ROUNDUP(Q7-I7-J7,0)))))</f>
        <v/>
      </c>
      <c r="S7" s="11">
        <f>IF(OR(R7="",M7=""),"",R7*M7)</f>
        <v/>
      </c>
      <c r="T7" s="10">
        <f>IF(OR($A7="",C7="",C7&lt;=0),"",ROUND(I7/C7,0))</f>
        <v/>
      </c>
      <c r="U7" s="10">
        <f>IF(R7="","",IF(R7&gt;0,"De comandat",IF(AND(T7&lt;&gt;"",T7&gt;$D$3),"Surplus","Acoperit")))</f>
        <v/>
      </c>
    </row>
    <row r="8">
      <c r="A8" s="6" t="inlineStr">
        <is>
          <t>P-1003</t>
        </is>
      </c>
      <c r="B8" s="6" t="inlineStr">
        <is>
          <t>Plăcuțe de frână față</t>
        </is>
      </c>
      <c r="C8" s="6" t="n">
        <v>9</v>
      </c>
      <c r="D8" s="6" t="n">
        <v>5</v>
      </c>
      <c r="E8" s="6" t="n">
        <v>10</v>
      </c>
      <c r="F8" s="6" t="n">
        <v>2</v>
      </c>
      <c r="G8" s="6" t="n">
        <v>7</v>
      </c>
      <c r="H8" s="7" t="n">
        <v>0.95</v>
      </c>
      <c r="I8" s="6" t="n">
        <v>240</v>
      </c>
      <c r="J8" s="6" t="n">
        <v>0</v>
      </c>
      <c r="K8" s="6" t="n">
        <v>4</v>
      </c>
      <c r="L8" s="6" t="n">
        <v>8</v>
      </c>
      <c r="M8" s="8" t="n">
        <v>18.5</v>
      </c>
      <c r="N8" s="9">
        <f>IF(OR($A8="",H8=""),"",NORMSINV(H8))</f>
        <v/>
      </c>
      <c r="O8" s="10">
        <f>IF(OR($A8="",N8="",C8=""),"",ROUNDUP(N8*SQRT((E8+G8)*D8^2+C8^2*F8^2),0))</f>
        <v/>
      </c>
      <c r="P8" s="10">
        <f>IF(O8="","",ROUND(C8*E8+O8,0))</f>
        <v/>
      </c>
      <c r="Q8" s="10">
        <f>IF(O8="","",ROUND(C8*(E8+G8)+O8,0))</f>
        <v/>
      </c>
      <c r="R8" s="10">
        <f>IF(Q8="","",IF(Q8-I8-J8&lt;=0,0,MAX(L8,IF(K8&gt;0,ROUNDUP((Q8-I8-J8)/K8,0)*K8,ROUNDUP(Q8-I8-J8,0)))))</f>
        <v/>
      </c>
      <c r="S8" s="11">
        <f>IF(OR(R8="",M8=""),"",R8*M8)</f>
        <v/>
      </c>
      <c r="T8" s="10">
        <f>IF(OR($A8="",C8="",C8&lt;=0),"",ROUND(I8/C8,0))</f>
        <v/>
      </c>
      <c r="U8" s="10">
        <f>IF(R8="","",IF(R8&gt;0,"De comandat",IF(AND(T8&lt;&gt;"",T8&gt;$D$3),"Surplus","Acoperit")))</f>
        <v/>
      </c>
    </row>
    <row r="9">
      <c r="A9" s="6" t="inlineStr">
        <is>
          <t>P-1004</t>
        </is>
      </c>
      <c r="B9" s="6" t="inlineStr">
        <is>
          <t>Disc de frână</t>
        </is>
      </c>
      <c r="C9" s="6" t="n">
        <v>3</v>
      </c>
      <c r="D9" s="6" t="n">
        <v>2.5</v>
      </c>
      <c r="E9" s="6" t="n">
        <v>30</v>
      </c>
      <c r="F9" s="6" t="n">
        <v>6</v>
      </c>
      <c r="G9" s="6" t="n">
        <v>14</v>
      </c>
      <c r="H9" s="7" t="n">
        <v>0.92</v>
      </c>
      <c r="I9" s="6" t="n">
        <v>410</v>
      </c>
      <c r="J9" s="6" t="n">
        <v>0</v>
      </c>
      <c r="K9" s="6" t="n">
        <v>2</v>
      </c>
      <c r="L9" s="6" t="n">
        <v>2</v>
      </c>
      <c r="M9" s="8" t="n">
        <v>31</v>
      </c>
      <c r="N9" s="9">
        <f>IF(OR($A9="",H9=""),"",NORMSINV(H9))</f>
        <v/>
      </c>
      <c r="O9" s="10">
        <f>IF(OR($A9="",N9="",C9=""),"",ROUNDUP(N9*SQRT((E9+G9)*D9^2+C9^2*F9^2),0))</f>
        <v/>
      </c>
      <c r="P9" s="10">
        <f>IF(O9="","",ROUND(C9*E9+O9,0))</f>
        <v/>
      </c>
      <c r="Q9" s="10">
        <f>IF(O9="","",ROUND(C9*(E9+G9)+O9,0))</f>
        <v/>
      </c>
      <c r="R9" s="10">
        <f>IF(Q9="","",IF(Q9-I9-J9&lt;=0,0,MAX(L9,IF(K9&gt;0,ROUNDUP((Q9-I9-J9)/K9,0)*K9,ROUNDUP(Q9-I9-J9,0)))))</f>
        <v/>
      </c>
      <c r="S9" s="11">
        <f>IF(OR(R9="",M9=""),"",R9*M9)</f>
        <v/>
      </c>
      <c r="T9" s="10">
        <f>IF(OR($A9="",C9="",C9&lt;=0),"",ROUND(I9/C9,0))</f>
        <v/>
      </c>
      <c r="U9" s="10">
        <f>IF(R9="","",IF(R9&gt;0,"De comandat",IF(AND(T9&lt;&gt;"",T9&gt;$D$3),"Surplus","Acoperit")))</f>
        <v/>
      </c>
    </row>
    <row r="10">
      <c r="A10" s="6" t="inlineStr">
        <is>
          <t>P-1005</t>
        </is>
      </c>
      <c r="B10" s="6" t="inlineStr">
        <is>
          <t>Ștergător 600</t>
        </is>
      </c>
      <c r="C10" s="6" t="n">
        <v>22</v>
      </c>
      <c r="D10" s="6" t="n">
        <v>9</v>
      </c>
      <c r="E10" s="6" t="n">
        <v>7</v>
      </c>
      <c r="F10" s="6" t="n">
        <v>1</v>
      </c>
      <c r="G10" s="6" t="n">
        <v>7</v>
      </c>
      <c r="H10" s="7" t="n">
        <v>0.96</v>
      </c>
      <c r="I10" s="6" t="n">
        <v>60</v>
      </c>
      <c r="J10" s="6" t="n">
        <v>0</v>
      </c>
      <c r="K10" s="6" t="n">
        <v>10</v>
      </c>
      <c r="L10" s="6" t="n">
        <v>50</v>
      </c>
      <c r="M10" s="8" t="n">
        <v>5.1</v>
      </c>
      <c r="N10" s="9">
        <f>IF(OR($A10="",H10=""),"",NORMSINV(H10))</f>
        <v/>
      </c>
      <c r="O10" s="10">
        <f>IF(OR($A10="",N10="",C10=""),"",ROUNDUP(N10*SQRT((E10+G10)*D10^2+C10^2*F10^2),0))</f>
        <v/>
      </c>
      <c r="P10" s="10">
        <f>IF(O10="","",ROUND(C10*E10+O10,0))</f>
        <v/>
      </c>
      <c r="Q10" s="10">
        <f>IF(O10="","",ROUND(C10*(E10+G10)+O10,0))</f>
        <v/>
      </c>
      <c r="R10" s="10">
        <f>IF(Q10="","",IF(Q10-I10-J10&lt;=0,0,MAX(L10,IF(K10&gt;0,ROUNDUP((Q10-I10-J10)/K10,0)*K10,ROUNDUP(Q10-I10-J10,0)))))</f>
        <v/>
      </c>
      <c r="S10" s="11">
        <f>IF(OR(R10="",M10=""),"",R10*M10)</f>
        <v/>
      </c>
      <c r="T10" s="10">
        <f>IF(OR($A10="",C10="",C10&lt;=0),"",ROUND(I10/C10,0))</f>
        <v/>
      </c>
      <c r="U10" s="10">
        <f>IF(R10="","",IF(R10&gt;0,"De comandat",IF(AND(T10&lt;&gt;"",T10&gt;$D$3),"Surplus","Acoperit")))</f>
        <v/>
      </c>
    </row>
    <row r="11">
      <c r="A11" s="6" t="inlineStr">
        <is>
          <t>P-1006</t>
        </is>
      </c>
      <c r="B11" s="6" t="inlineStr">
        <is>
          <t>Ulei motor 5W40 4L</t>
        </is>
      </c>
      <c r="C11" s="6" t="n">
        <v>35</v>
      </c>
      <c r="D11" s="6" t="n">
        <v>10</v>
      </c>
      <c r="E11" s="6" t="n">
        <v>14</v>
      </c>
      <c r="F11" s="6" t="n">
        <v>2</v>
      </c>
      <c r="G11" s="6" t="n">
        <v>7</v>
      </c>
      <c r="H11" s="7" t="n">
        <v>0.98</v>
      </c>
      <c r="I11" s="6" t="n">
        <v>1200</v>
      </c>
      <c r="J11" s="6" t="n">
        <v>0</v>
      </c>
      <c r="K11" s="6" t="n">
        <v>4</v>
      </c>
      <c r="L11" s="6" t="n">
        <v>40</v>
      </c>
      <c r="M11" s="8" t="n">
        <v>17.9</v>
      </c>
      <c r="N11" s="9">
        <f>IF(OR($A11="",H11=""),"",NORMSINV(H11))</f>
        <v/>
      </c>
      <c r="O11" s="10">
        <f>IF(OR($A11="",N11="",C11=""),"",ROUNDUP(N11*SQRT((E11+G11)*D11^2+C11^2*F11^2),0))</f>
        <v/>
      </c>
      <c r="P11" s="10">
        <f>IF(O11="","",ROUND(C11*E11+O11,0))</f>
        <v/>
      </c>
      <c r="Q11" s="10">
        <f>IF(O11="","",ROUND(C11*(E11+G11)+O11,0))</f>
        <v/>
      </c>
      <c r="R11" s="10">
        <f>IF(Q11="","",IF(Q11-I11-J11&lt;=0,0,MAX(L11,IF(K11&gt;0,ROUNDUP((Q11-I11-J11)/K11,0)*K11,ROUNDUP(Q11-I11-J11,0)))))</f>
        <v/>
      </c>
      <c r="S11" s="11">
        <f>IF(OR(R11="",M11=""),"",R11*M11)</f>
        <v/>
      </c>
      <c r="T11" s="10">
        <f>IF(OR($A11="",C11="",C11&lt;=0),"",ROUND(I11/C11,0))</f>
        <v/>
      </c>
      <c r="U11" s="10">
        <f>IF(R11="","",IF(R11&gt;0,"De comandat",IF(AND(T11&lt;&gt;"",T11&gt;$D$3),"Surplus","Acoperit")))</f>
        <v/>
      </c>
    </row>
    <row r="12">
      <c r="A12" s="6" t="inlineStr">
        <is>
          <t>P-1007</t>
        </is>
      </c>
      <c r="B12" s="6" t="inlineStr">
        <is>
          <t>Antigel 1L</t>
        </is>
      </c>
      <c r="C12" s="6" t="n">
        <v>12</v>
      </c>
      <c r="D12" s="6" t="n">
        <v>8</v>
      </c>
      <c r="E12" s="6" t="n">
        <v>14</v>
      </c>
      <c r="F12" s="6" t="n">
        <v>3</v>
      </c>
      <c r="G12" s="6" t="n">
        <v>7</v>
      </c>
      <c r="H12" s="7" t="n">
        <v>0.95</v>
      </c>
      <c r="I12" s="6" t="n">
        <v>130</v>
      </c>
      <c r="J12" s="6" t="n">
        <v>120</v>
      </c>
      <c r="K12" s="6" t="n">
        <v>12</v>
      </c>
      <c r="L12" s="6" t="n">
        <v>24</v>
      </c>
      <c r="M12" s="8" t="n">
        <v>3.4</v>
      </c>
      <c r="N12" s="9">
        <f>IF(OR($A12="",H12=""),"",NORMSINV(H12))</f>
        <v/>
      </c>
      <c r="O12" s="10">
        <f>IF(OR($A12="",N12="",C12=""),"",ROUNDUP(N12*SQRT((E12+G12)*D12^2+C12^2*F12^2),0))</f>
        <v/>
      </c>
      <c r="P12" s="10">
        <f>IF(O12="","",ROUND(C12*E12+O12,0))</f>
        <v/>
      </c>
      <c r="Q12" s="10">
        <f>IF(O12="","",ROUND(C12*(E12+G12)+O12,0))</f>
        <v/>
      </c>
      <c r="R12" s="10">
        <f>IF(Q12="","",IF(Q12-I12-J12&lt;=0,0,MAX(L12,IF(K12&gt;0,ROUNDUP((Q12-I12-J12)/K12,0)*K12,ROUNDUP(Q12-I12-J12,0)))))</f>
        <v/>
      </c>
      <c r="S12" s="11">
        <f>IF(OR(R12="",M12=""),"",R12*M12)</f>
        <v/>
      </c>
      <c r="T12" s="10">
        <f>IF(OR($A12="",C12="",C12&lt;=0),"",ROUND(I12/C12,0))</f>
        <v/>
      </c>
      <c r="U12" s="10">
        <f>IF(R12="","",IF(R12&gt;0,"De comandat",IF(AND(T12&lt;&gt;"",T12&gt;$D$3),"Surplus","Acoperit")))</f>
        <v/>
      </c>
    </row>
    <row r="13">
      <c r="A13" s="6" t="inlineStr">
        <is>
          <t>P-1008</t>
        </is>
      </c>
      <c r="B13" s="6" t="inlineStr">
        <is>
          <t>Baterie 70Ah</t>
        </is>
      </c>
      <c r="C13" s="6" t="n">
        <v>1.4</v>
      </c>
      <c r="D13" s="6" t="n">
        <v>1.6</v>
      </c>
      <c r="E13" s="6" t="n">
        <v>21</v>
      </c>
      <c r="F13" s="6" t="n">
        <v>5</v>
      </c>
      <c r="G13" s="6" t="n">
        <v>14</v>
      </c>
      <c r="H13" s="7" t="n">
        <v>0.9</v>
      </c>
      <c r="I13" s="6" t="n">
        <v>9</v>
      </c>
      <c r="J13" s="6" t="n">
        <v>0</v>
      </c>
      <c r="K13" s="6" t="n">
        <v>1</v>
      </c>
      <c r="L13" s="6" t="n">
        <v>4</v>
      </c>
      <c r="M13" s="8" t="n">
        <v>68</v>
      </c>
      <c r="N13" s="9">
        <f>IF(OR($A13="",H13=""),"",NORMSINV(H13))</f>
        <v/>
      </c>
      <c r="O13" s="10">
        <f>IF(OR($A13="",N13="",C13=""),"",ROUNDUP(N13*SQRT((E13+G13)*D13^2+C13^2*F13^2),0))</f>
        <v/>
      </c>
      <c r="P13" s="10">
        <f>IF(O13="","",ROUND(C13*E13+O13,0))</f>
        <v/>
      </c>
      <c r="Q13" s="10">
        <f>IF(O13="","",ROUND(C13*(E13+G13)+O13,0))</f>
        <v/>
      </c>
      <c r="R13" s="10">
        <f>IF(Q13="","",IF(Q13-I13-J13&lt;=0,0,MAX(L13,IF(K13&gt;0,ROUNDUP((Q13-I13-J13)/K13,0)*K13,ROUNDUP(Q13-I13-J13,0)))))</f>
        <v/>
      </c>
      <c r="S13" s="11">
        <f>IF(OR(R13="",M13=""),"",R13*M13)</f>
        <v/>
      </c>
      <c r="T13" s="10">
        <f>IF(OR($A13="",C13="",C13&lt;=0),"",ROUND(I13/C13,0))</f>
        <v/>
      </c>
      <c r="U13" s="10">
        <f>IF(R13="","",IF(R13&gt;0,"De comandat",IF(AND(T13&lt;&gt;"",T13&gt;$D$3),"Surplus","Acoperit")))</f>
        <v/>
      </c>
    </row>
    <row r="14">
      <c r="A14" s="6" t="inlineStr">
        <is>
          <t>P-1009</t>
        </is>
      </c>
      <c r="B14" s="6" t="inlineStr">
        <is>
          <t>Bujie</t>
        </is>
      </c>
      <c r="C14" s="6" t="n">
        <v>28</v>
      </c>
      <c r="D14" s="6" t="n">
        <v>7</v>
      </c>
      <c r="E14" s="6" t="n">
        <v>10</v>
      </c>
      <c r="F14" s="6" t="n">
        <v>2</v>
      </c>
      <c r="G14" s="6" t="n">
        <v>7</v>
      </c>
      <c r="H14" s="7" t="n">
        <v>0.97</v>
      </c>
      <c r="I14" s="6" t="n">
        <v>2500</v>
      </c>
      <c r="J14" s="6" t="n">
        <v>0</v>
      </c>
      <c r="K14" s="6" t="n">
        <v>4</v>
      </c>
      <c r="L14" s="6" t="n">
        <v>100</v>
      </c>
      <c r="M14" s="8" t="n">
        <v>3.8</v>
      </c>
      <c r="N14" s="9">
        <f>IF(OR($A14="",H14=""),"",NORMSINV(H14))</f>
        <v/>
      </c>
      <c r="O14" s="10">
        <f>IF(OR($A14="",N14="",C14=""),"",ROUNDUP(N14*SQRT((E14+G14)*D14^2+C14^2*F14^2),0))</f>
        <v/>
      </c>
      <c r="P14" s="10">
        <f>IF(O14="","",ROUND(C14*E14+O14,0))</f>
        <v/>
      </c>
      <c r="Q14" s="10">
        <f>IF(O14="","",ROUND(C14*(E14+G14)+O14,0))</f>
        <v/>
      </c>
      <c r="R14" s="10">
        <f>IF(Q14="","",IF(Q14-I14-J14&lt;=0,0,MAX(L14,IF(K14&gt;0,ROUNDUP((Q14-I14-J14)/K14,0)*K14,ROUNDUP(Q14-I14-J14,0)))))</f>
        <v/>
      </c>
      <c r="S14" s="11">
        <f>IF(OR(R14="",M14=""),"",R14*M14)</f>
        <v/>
      </c>
      <c r="T14" s="10">
        <f>IF(OR($A14="",C14="",C14&lt;=0),"",ROUND(I14/C14,0))</f>
        <v/>
      </c>
      <c r="U14" s="10">
        <f>IF(R14="","",IF(R14&gt;0,"De comandat",IF(AND(T14&lt;&gt;"",T14&gt;$D$3),"Surplus","Acoperit")))</f>
        <v/>
      </c>
    </row>
    <row r="15">
      <c r="A15" s="6" t="inlineStr">
        <is>
          <t>P-1010</t>
        </is>
      </c>
      <c r="B15" s="6" t="inlineStr">
        <is>
          <t>Kit distribuție</t>
        </is>
      </c>
      <c r="C15" s="6" t="n">
        <v>0.8</v>
      </c>
      <c r="D15" s="6" t="n">
        <v>1.1</v>
      </c>
      <c r="E15" s="6" t="n">
        <v>28</v>
      </c>
      <c r="F15" s="6" t="n">
        <v>7</v>
      </c>
      <c r="G15" s="6" t="n">
        <v>14</v>
      </c>
      <c r="H15" s="7" t="n">
        <v>0.9</v>
      </c>
      <c r="I15" s="6" t="n">
        <v>12</v>
      </c>
      <c r="J15" s="6" t="n">
        <v>10</v>
      </c>
      <c r="K15" s="6" t="n">
        <v>1</v>
      </c>
      <c r="L15" s="6" t="n">
        <v>1</v>
      </c>
      <c r="M15" s="8" t="n">
        <v>112</v>
      </c>
      <c r="N15" s="9">
        <f>IF(OR($A15="",H15=""),"",NORMSINV(H15))</f>
        <v/>
      </c>
      <c r="O15" s="10">
        <f>IF(OR($A15="",N15="",C15=""),"",ROUNDUP(N15*SQRT((E15+G15)*D15^2+C15^2*F15^2),0))</f>
        <v/>
      </c>
      <c r="P15" s="10">
        <f>IF(O15="","",ROUND(C15*E15+O15,0))</f>
        <v/>
      </c>
      <c r="Q15" s="10">
        <f>IF(O15="","",ROUND(C15*(E15+G15)+O15,0))</f>
        <v/>
      </c>
      <c r="R15" s="10">
        <f>IF(Q15="","",IF(Q15-I15-J15&lt;=0,0,MAX(L15,IF(K15&gt;0,ROUNDUP((Q15-I15-J15)/K15,0)*K15,ROUNDUP(Q15-I15-J15,0)))))</f>
        <v/>
      </c>
      <c r="S15" s="11">
        <f>IF(OR(R15="",M15=""),"",R15*M15)</f>
        <v/>
      </c>
      <c r="T15" s="10">
        <f>IF(OR($A15="",C15="",C15&lt;=0),"",ROUND(I15/C15,0))</f>
        <v/>
      </c>
      <c r="U15" s="10">
        <f>IF(R15="","",IF(R15&gt;0,"De comandat",IF(AND(T15&lt;&gt;"",T15&gt;$D$3),"Surplus","Acoperit")))</f>
        <v/>
      </c>
    </row>
    <row r="16">
      <c r="A16" s="6" t="n"/>
      <c r="B16" s="6" t="n"/>
      <c r="C16" s="6" t="n"/>
      <c r="D16" s="6" t="n"/>
      <c r="E16" s="6" t="n"/>
      <c r="F16" s="6" t="n"/>
      <c r="G16" s="6" t="n"/>
      <c r="H16" s="7" t="n"/>
      <c r="I16" s="6" t="n"/>
      <c r="J16" s="6" t="n"/>
      <c r="K16" s="6" t="n"/>
      <c r="L16" s="6" t="n"/>
      <c r="M16" s="8" t="n"/>
      <c r="N16" s="9">
        <f>IF(OR($A16="",H16=""),"",NORMSINV(H16))</f>
        <v/>
      </c>
      <c r="O16" s="10">
        <f>IF(OR($A16="",N16="",C16=""),"",ROUNDUP(N16*SQRT((E16+G16)*D16^2+C16^2*F16^2),0))</f>
        <v/>
      </c>
      <c r="P16" s="10">
        <f>IF(O16="","",ROUND(C16*E16+O16,0))</f>
        <v/>
      </c>
      <c r="Q16" s="10">
        <f>IF(O16="","",ROUND(C16*(E16+G16)+O16,0))</f>
        <v/>
      </c>
      <c r="R16" s="10">
        <f>IF(Q16="","",IF(Q16-I16-J16&lt;=0,0,MAX(L16,IF(K16&gt;0,ROUNDUP((Q16-I16-J16)/K16,0)*K16,ROUNDUP(Q16-I16-J16,0)))))</f>
        <v/>
      </c>
      <c r="S16" s="11">
        <f>IF(OR(R16="",M16=""),"",R16*M16)</f>
        <v/>
      </c>
      <c r="T16" s="10">
        <f>IF(OR($A16="",C16="",C16&lt;=0),"",ROUND(I16/C16,0))</f>
        <v/>
      </c>
      <c r="U16" s="10">
        <f>IF(R16="","",IF(R16&gt;0,"De comandat",IF(AND(T16&lt;&gt;"",T16&gt;$D$3),"Surplus","Acoperit")))</f>
        <v/>
      </c>
    </row>
    <row r="17">
      <c r="A17" s="6" t="n"/>
      <c r="B17" s="6" t="n"/>
      <c r="C17" s="6" t="n"/>
      <c r="D17" s="6" t="n"/>
      <c r="E17" s="6" t="n"/>
      <c r="F17" s="6" t="n"/>
      <c r="G17" s="6" t="n"/>
      <c r="H17" s="7" t="n"/>
      <c r="I17" s="6" t="n"/>
      <c r="J17" s="6" t="n"/>
      <c r="K17" s="6" t="n"/>
      <c r="L17" s="6" t="n"/>
      <c r="M17" s="8" t="n"/>
      <c r="N17" s="9">
        <f>IF(OR($A17="",H17=""),"",NORMSINV(H17))</f>
        <v/>
      </c>
      <c r="O17" s="10">
        <f>IF(OR($A17="",N17="",C17=""),"",ROUNDUP(N17*SQRT((E17+G17)*D17^2+C17^2*F17^2),0))</f>
        <v/>
      </c>
      <c r="P17" s="10">
        <f>IF(O17="","",ROUND(C17*E17+O17,0))</f>
        <v/>
      </c>
      <c r="Q17" s="10">
        <f>IF(O17="","",ROUND(C17*(E17+G17)+O17,0))</f>
        <v/>
      </c>
      <c r="R17" s="10">
        <f>IF(Q17="","",IF(Q17-I17-J17&lt;=0,0,MAX(L17,IF(K17&gt;0,ROUNDUP((Q17-I17-J17)/K17,0)*K17,ROUNDUP(Q17-I17-J17,0)))))</f>
        <v/>
      </c>
      <c r="S17" s="11">
        <f>IF(OR(R17="",M17=""),"",R17*M17)</f>
        <v/>
      </c>
      <c r="T17" s="10">
        <f>IF(OR($A17="",C17="",C17&lt;=0),"",ROUND(I17/C17,0))</f>
        <v/>
      </c>
      <c r="U17" s="10">
        <f>IF(R17="","",IF(R17&gt;0,"De comandat",IF(AND(T17&lt;&gt;"",T17&gt;$D$3),"Surplus","Acoperit")))</f>
        <v/>
      </c>
    </row>
    <row r="18">
      <c r="A18" s="6" t="n"/>
      <c r="B18" s="6" t="n"/>
      <c r="C18" s="6" t="n"/>
      <c r="D18" s="6" t="n"/>
      <c r="E18" s="6" t="n"/>
      <c r="F18" s="6" t="n"/>
      <c r="G18" s="6" t="n"/>
      <c r="H18" s="7" t="n"/>
      <c r="I18" s="6" t="n"/>
      <c r="J18" s="6" t="n"/>
      <c r="K18" s="6" t="n"/>
      <c r="L18" s="6" t="n"/>
      <c r="M18" s="8" t="n"/>
      <c r="N18" s="9">
        <f>IF(OR($A18="",H18=""),"",NORMSINV(H18))</f>
        <v/>
      </c>
      <c r="O18" s="10">
        <f>IF(OR($A18="",N18="",C18=""),"",ROUNDUP(N18*SQRT((E18+G18)*D18^2+C18^2*F18^2),0))</f>
        <v/>
      </c>
      <c r="P18" s="10">
        <f>IF(O18="","",ROUND(C18*E18+O18,0))</f>
        <v/>
      </c>
      <c r="Q18" s="10">
        <f>IF(O18="","",ROUND(C18*(E18+G18)+O18,0))</f>
        <v/>
      </c>
      <c r="R18" s="10">
        <f>IF(Q18="","",IF(Q18-I18-J18&lt;=0,0,MAX(L18,IF(K18&gt;0,ROUNDUP((Q18-I18-J18)/K18,0)*K18,ROUNDUP(Q18-I18-J18,0)))))</f>
        <v/>
      </c>
      <c r="S18" s="11">
        <f>IF(OR(R18="",M18=""),"",R18*M18)</f>
        <v/>
      </c>
      <c r="T18" s="10">
        <f>IF(OR($A18="",C18="",C18&lt;=0),"",ROUND(I18/C18,0))</f>
        <v/>
      </c>
      <c r="U18" s="10">
        <f>IF(R18="","",IF(R18&gt;0,"De comandat",IF(AND(T18&lt;&gt;"",T18&gt;$D$3),"Surplus","Acoperit")))</f>
        <v/>
      </c>
    </row>
    <row r="19">
      <c r="A19" s="6" t="n"/>
      <c r="B19" s="6" t="n"/>
      <c r="C19" s="6" t="n"/>
      <c r="D19" s="6" t="n"/>
      <c r="E19" s="6" t="n"/>
      <c r="F19" s="6" t="n"/>
      <c r="G19" s="6" t="n"/>
      <c r="H19" s="7" t="n"/>
      <c r="I19" s="6" t="n"/>
      <c r="J19" s="6" t="n"/>
      <c r="K19" s="6" t="n"/>
      <c r="L19" s="6" t="n"/>
      <c r="M19" s="8" t="n"/>
      <c r="N19" s="9">
        <f>IF(OR($A19="",H19=""),"",NORMSINV(H19))</f>
        <v/>
      </c>
      <c r="O19" s="10">
        <f>IF(OR($A19="",N19="",C19=""),"",ROUNDUP(N19*SQRT((E19+G19)*D19^2+C19^2*F19^2),0))</f>
        <v/>
      </c>
      <c r="P19" s="10">
        <f>IF(O19="","",ROUND(C19*E19+O19,0))</f>
        <v/>
      </c>
      <c r="Q19" s="10">
        <f>IF(O19="","",ROUND(C19*(E19+G19)+O19,0))</f>
        <v/>
      </c>
      <c r="R19" s="10">
        <f>IF(Q19="","",IF(Q19-I19-J19&lt;=0,0,MAX(L19,IF(K19&gt;0,ROUNDUP((Q19-I19-J19)/K19,0)*K19,ROUNDUP(Q19-I19-J19,0)))))</f>
        <v/>
      </c>
      <c r="S19" s="11">
        <f>IF(OR(R19="",M19=""),"",R19*M19)</f>
        <v/>
      </c>
      <c r="T19" s="10">
        <f>IF(OR($A19="",C19="",C19&lt;=0),"",ROUND(I19/C19,0))</f>
        <v/>
      </c>
      <c r="U19" s="10">
        <f>IF(R19="","",IF(R19&gt;0,"De comandat",IF(AND(T19&lt;&gt;"",T19&gt;$D$3),"Surplus","Acoperit")))</f>
        <v/>
      </c>
    </row>
    <row r="20">
      <c r="A20" s="6" t="n"/>
      <c r="B20" s="6" t="n"/>
      <c r="C20" s="6" t="n"/>
      <c r="D20" s="6" t="n"/>
      <c r="E20" s="6" t="n"/>
      <c r="F20" s="6" t="n"/>
      <c r="G20" s="6" t="n"/>
      <c r="H20" s="7" t="n"/>
      <c r="I20" s="6" t="n"/>
      <c r="J20" s="6" t="n"/>
      <c r="K20" s="6" t="n"/>
      <c r="L20" s="6" t="n"/>
      <c r="M20" s="8" t="n"/>
      <c r="N20" s="9">
        <f>IF(OR($A20="",H20=""),"",NORMSINV(H20))</f>
        <v/>
      </c>
      <c r="O20" s="10">
        <f>IF(OR($A20="",N20="",C20=""),"",ROUNDUP(N20*SQRT((E20+G20)*D20^2+C20^2*F20^2),0))</f>
        <v/>
      </c>
      <c r="P20" s="10">
        <f>IF(O20="","",ROUND(C20*E20+O20,0))</f>
        <v/>
      </c>
      <c r="Q20" s="10">
        <f>IF(O20="","",ROUND(C20*(E20+G20)+O20,0))</f>
        <v/>
      </c>
      <c r="R20" s="10">
        <f>IF(Q20="","",IF(Q20-I20-J20&lt;=0,0,MAX(L20,IF(K20&gt;0,ROUNDUP((Q20-I20-J20)/K20,0)*K20,ROUNDUP(Q20-I20-J20,0)))))</f>
        <v/>
      </c>
      <c r="S20" s="11">
        <f>IF(OR(R20="",M20=""),"",R20*M20)</f>
        <v/>
      </c>
      <c r="T20" s="10">
        <f>IF(OR($A20="",C20="",C20&lt;=0),"",ROUND(I20/C20,0))</f>
        <v/>
      </c>
      <c r="U20" s="10">
        <f>IF(R20="","",IF(R20&gt;0,"De comandat",IF(AND(T20&lt;&gt;"",T20&gt;$D$3),"Surplus","Acoperit")))</f>
        <v/>
      </c>
    </row>
    <row r="21">
      <c r="A21" s="6" t="n"/>
      <c r="B21" s="6" t="n"/>
      <c r="C21" s="6" t="n"/>
      <c r="D21" s="6" t="n"/>
      <c r="E21" s="6" t="n"/>
      <c r="F21" s="6" t="n"/>
      <c r="G21" s="6" t="n"/>
      <c r="H21" s="7" t="n"/>
      <c r="I21" s="6" t="n"/>
      <c r="J21" s="6" t="n"/>
      <c r="K21" s="6" t="n"/>
      <c r="L21" s="6" t="n"/>
      <c r="M21" s="8" t="n"/>
      <c r="N21" s="9">
        <f>IF(OR($A21="",H21=""),"",NORMSINV(H21))</f>
        <v/>
      </c>
      <c r="O21" s="10">
        <f>IF(OR($A21="",N21="",C21=""),"",ROUNDUP(N21*SQRT((E21+G21)*D21^2+C21^2*F21^2),0))</f>
        <v/>
      </c>
      <c r="P21" s="10">
        <f>IF(O21="","",ROUND(C21*E21+O21,0))</f>
        <v/>
      </c>
      <c r="Q21" s="10">
        <f>IF(O21="","",ROUND(C21*(E21+G21)+O21,0))</f>
        <v/>
      </c>
      <c r="R21" s="10">
        <f>IF(Q21="","",IF(Q21-I21-J21&lt;=0,0,MAX(L21,IF(K21&gt;0,ROUNDUP((Q21-I21-J21)/K21,0)*K21,ROUNDUP(Q21-I21-J21,0)))))</f>
        <v/>
      </c>
      <c r="S21" s="11">
        <f>IF(OR(R21="",M21=""),"",R21*M21)</f>
        <v/>
      </c>
      <c r="T21" s="10">
        <f>IF(OR($A21="",C21="",C21&lt;=0),"",ROUND(I21/C21,0))</f>
        <v/>
      </c>
      <c r="U21" s="10">
        <f>IF(R21="","",IF(R21&gt;0,"De comandat",IF(AND(T21&lt;&gt;"",T21&gt;$D$3),"Surplus","Acoperit")))</f>
        <v/>
      </c>
    </row>
    <row r="22">
      <c r="A22" s="6" t="n"/>
      <c r="B22" s="6" t="n"/>
      <c r="C22" s="6" t="n"/>
      <c r="D22" s="6" t="n"/>
      <c r="E22" s="6" t="n"/>
      <c r="F22" s="6" t="n"/>
      <c r="G22" s="6" t="n"/>
      <c r="H22" s="7" t="n"/>
      <c r="I22" s="6" t="n"/>
      <c r="J22" s="6" t="n"/>
      <c r="K22" s="6" t="n"/>
      <c r="L22" s="6" t="n"/>
      <c r="M22" s="8" t="n"/>
      <c r="N22" s="9">
        <f>IF(OR($A22="",H22=""),"",NORMSINV(H22))</f>
        <v/>
      </c>
      <c r="O22" s="10">
        <f>IF(OR($A22="",N22="",C22=""),"",ROUNDUP(N22*SQRT((E22+G22)*D22^2+C22^2*F22^2),0))</f>
        <v/>
      </c>
      <c r="P22" s="10">
        <f>IF(O22="","",ROUND(C22*E22+O22,0))</f>
        <v/>
      </c>
      <c r="Q22" s="10">
        <f>IF(O22="","",ROUND(C22*(E22+G22)+O22,0))</f>
        <v/>
      </c>
      <c r="R22" s="10">
        <f>IF(Q22="","",IF(Q22-I22-J22&lt;=0,0,MAX(L22,IF(K22&gt;0,ROUNDUP((Q22-I22-J22)/K22,0)*K22,ROUNDUP(Q22-I22-J22,0)))))</f>
        <v/>
      </c>
      <c r="S22" s="11">
        <f>IF(OR(R22="",M22=""),"",R22*M22)</f>
        <v/>
      </c>
      <c r="T22" s="10">
        <f>IF(OR($A22="",C22="",C22&lt;=0),"",ROUND(I22/C22,0))</f>
        <v/>
      </c>
      <c r="U22" s="10">
        <f>IF(R22="","",IF(R22&gt;0,"De comandat",IF(AND(T22&lt;&gt;"",T22&gt;$D$3),"Surplus","Acoperit")))</f>
        <v/>
      </c>
    </row>
    <row r="23">
      <c r="A23" s="6" t="n"/>
      <c r="B23" s="6" t="n"/>
      <c r="C23" s="6" t="n"/>
      <c r="D23" s="6" t="n"/>
      <c r="E23" s="6" t="n"/>
      <c r="F23" s="6" t="n"/>
      <c r="G23" s="6" t="n"/>
      <c r="H23" s="7" t="n"/>
      <c r="I23" s="6" t="n"/>
      <c r="J23" s="6" t="n"/>
      <c r="K23" s="6" t="n"/>
      <c r="L23" s="6" t="n"/>
      <c r="M23" s="8" t="n"/>
      <c r="N23" s="9">
        <f>IF(OR($A23="",H23=""),"",NORMSINV(H23))</f>
        <v/>
      </c>
      <c r="O23" s="10">
        <f>IF(OR($A23="",N23="",C23=""),"",ROUNDUP(N23*SQRT((E23+G23)*D23^2+C23^2*F23^2),0))</f>
        <v/>
      </c>
      <c r="P23" s="10">
        <f>IF(O23="","",ROUND(C23*E23+O23,0))</f>
        <v/>
      </c>
      <c r="Q23" s="10">
        <f>IF(O23="","",ROUND(C23*(E23+G23)+O23,0))</f>
        <v/>
      </c>
      <c r="R23" s="10">
        <f>IF(Q23="","",IF(Q23-I23-J23&lt;=0,0,MAX(L23,IF(K23&gt;0,ROUNDUP((Q23-I23-J23)/K23,0)*K23,ROUNDUP(Q23-I23-J23,0)))))</f>
        <v/>
      </c>
      <c r="S23" s="11">
        <f>IF(OR(R23="",M23=""),"",R23*M23)</f>
        <v/>
      </c>
      <c r="T23" s="10">
        <f>IF(OR($A23="",C23="",C23&lt;=0),"",ROUND(I23/C23,0))</f>
        <v/>
      </c>
      <c r="U23" s="10">
        <f>IF(R23="","",IF(R23&gt;0,"De comandat",IF(AND(T23&lt;&gt;"",T23&gt;$D$3),"Surplus","Acoperit")))</f>
        <v/>
      </c>
    </row>
    <row r="24">
      <c r="A24" s="6" t="n"/>
      <c r="B24" s="6" t="n"/>
      <c r="C24" s="6" t="n"/>
      <c r="D24" s="6" t="n"/>
      <c r="E24" s="6" t="n"/>
      <c r="F24" s="6" t="n"/>
      <c r="G24" s="6" t="n"/>
      <c r="H24" s="7" t="n"/>
      <c r="I24" s="6" t="n"/>
      <c r="J24" s="6" t="n"/>
      <c r="K24" s="6" t="n"/>
      <c r="L24" s="6" t="n"/>
      <c r="M24" s="8" t="n"/>
      <c r="N24" s="9">
        <f>IF(OR($A24="",H24=""),"",NORMSINV(H24))</f>
        <v/>
      </c>
      <c r="O24" s="10">
        <f>IF(OR($A24="",N24="",C24=""),"",ROUNDUP(N24*SQRT((E24+G24)*D24^2+C24^2*F24^2),0))</f>
        <v/>
      </c>
      <c r="P24" s="10">
        <f>IF(O24="","",ROUND(C24*E24+O24,0))</f>
        <v/>
      </c>
      <c r="Q24" s="10">
        <f>IF(O24="","",ROUND(C24*(E24+G24)+O24,0))</f>
        <v/>
      </c>
      <c r="R24" s="10">
        <f>IF(Q24="","",IF(Q24-I24-J24&lt;=0,0,MAX(L24,IF(K24&gt;0,ROUNDUP((Q24-I24-J24)/K24,0)*K24,ROUNDUP(Q24-I24-J24,0)))))</f>
        <v/>
      </c>
      <c r="S24" s="11">
        <f>IF(OR(R24="",M24=""),"",R24*M24)</f>
        <v/>
      </c>
      <c r="T24" s="10">
        <f>IF(OR($A24="",C24="",C24&lt;=0),"",ROUND(I24/C24,0))</f>
        <v/>
      </c>
      <c r="U24" s="10">
        <f>IF(R24="","",IF(R24&gt;0,"De comandat",IF(AND(T24&lt;&gt;"",T24&gt;$D$3),"Surplus","Acoperit")))</f>
        <v/>
      </c>
    </row>
    <row r="25">
      <c r="A25" s="6" t="n"/>
      <c r="B25" s="6" t="n"/>
      <c r="C25" s="6" t="n"/>
      <c r="D25" s="6" t="n"/>
      <c r="E25" s="6" t="n"/>
      <c r="F25" s="6" t="n"/>
      <c r="G25" s="6" t="n"/>
      <c r="H25" s="7" t="n"/>
      <c r="I25" s="6" t="n"/>
      <c r="J25" s="6" t="n"/>
      <c r="K25" s="6" t="n"/>
      <c r="L25" s="6" t="n"/>
      <c r="M25" s="8" t="n"/>
      <c r="N25" s="9">
        <f>IF(OR($A25="",H25=""),"",NORMSINV(H25))</f>
        <v/>
      </c>
      <c r="O25" s="10">
        <f>IF(OR($A25="",N25="",C25=""),"",ROUNDUP(N25*SQRT((E25+G25)*D25^2+C25^2*F25^2),0))</f>
        <v/>
      </c>
      <c r="P25" s="10">
        <f>IF(O25="","",ROUND(C25*E25+O25,0))</f>
        <v/>
      </c>
      <c r="Q25" s="10">
        <f>IF(O25="","",ROUND(C25*(E25+G25)+O25,0))</f>
        <v/>
      </c>
      <c r="R25" s="10">
        <f>IF(Q25="","",IF(Q25-I25-J25&lt;=0,0,MAX(L25,IF(K25&gt;0,ROUNDUP((Q25-I25-J25)/K25,0)*K25,ROUNDUP(Q25-I25-J25,0)))))</f>
        <v/>
      </c>
      <c r="S25" s="11">
        <f>IF(OR(R25="",M25=""),"",R25*M25)</f>
        <v/>
      </c>
      <c r="T25" s="10">
        <f>IF(OR($A25="",C25="",C25&lt;=0),"",ROUND(I25/C25,0))</f>
        <v/>
      </c>
      <c r="U25" s="10">
        <f>IF(R25="","",IF(R25&gt;0,"De comandat",IF(AND(T25&lt;&gt;"",T25&gt;$D$3),"Surplus","Acoperit")))</f>
        <v/>
      </c>
    </row>
    <row r="26">
      <c r="A26" s="6" t="n"/>
      <c r="B26" s="6" t="n"/>
      <c r="C26" s="6" t="n"/>
      <c r="D26" s="6" t="n"/>
      <c r="E26" s="6" t="n"/>
      <c r="F26" s="6" t="n"/>
      <c r="G26" s="6" t="n"/>
      <c r="H26" s="7" t="n"/>
      <c r="I26" s="6" t="n"/>
      <c r="J26" s="6" t="n"/>
      <c r="K26" s="6" t="n"/>
      <c r="L26" s="6" t="n"/>
      <c r="M26" s="8" t="n"/>
      <c r="N26" s="9">
        <f>IF(OR($A26="",H26=""),"",NORMSINV(H26))</f>
        <v/>
      </c>
      <c r="O26" s="10">
        <f>IF(OR($A26="",N26="",C26=""),"",ROUNDUP(N26*SQRT((E26+G26)*D26^2+C26^2*F26^2),0))</f>
        <v/>
      </c>
      <c r="P26" s="10">
        <f>IF(O26="","",ROUND(C26*E26+O26,0))</f>
        <v/>
      </c>
      <c r="Q26" s="10">
        <f>IF(O26="","",ROUND(C26*(E26+G26)+O26,0))</f>
        <v/>
      </c>
      <c r="R26" s="10">
        <f>IF(Q26="","",IF(Q26-I26-J26&lt;=0,0,MAX(L26,IF(K26&gt;0,ROUNDUP((Q26-I26-J26)/K26,0)*K26,ROUNDUP(Q26-I26-J26,0)))))</f>
        <v/>
      </c>
      <c r="S26" s="11">
        <f>IF(OR(R26="",M26=""),"",R26*M26)</f>
        <v/>
      </c>
      <c r="T26" s="10">
        <f>IF(OR($A26="",C26="",C26&lt;=0),"",ROUND(I26/C26,0))</f>
        <v/>
      </c>
      <c r="U26" s="10">
        <f>IF(R26="","",IF(R26&gt;0,"De comandat",IF(AND(T26&lt;&gt;"",T26&gt;$D$3),"Surplus","Acoperit")))</f>
        <v/>
      </c>
    </row>
    <row r="27">
      <c r="A27" s="6" t="n"/>
      <c r="B27" s="6" t="n"/>
      <c r="C27" s="6" t="n"/>
      <c r="D27" s="6" t="n"/>
      <c r="E27" s="6" t="n"/>
      <c r="F27" s="6" t="n"/>
      <c r="G27" s="6" t="n"/>
      <c r="H27" s="7" t="n"/>
      <c r="I27" s="6" t="n"/>
      <c r="J27" s="6" t="n"/>
      <c r="K27" s="6" t="n"/>
      <c r="L27" s="6" t="n"/>
      <c r="M27" s="8" t="n"/>
      <c r="N27" s="9">
        <f>IF(OR($A27="",H27=""),"",NORMSINV(H27))</f>
        <v/>
      </c>
      <c r="O27" s="10">
        <f>IF(OR($A27="",N27="",C27=""),"",ROUNDUP(N27*SQRT((E27+G27)*D27^2+C27^2*F27^2),0))</f>
        <v/>
      </c>
      <c r="P27" s="10">
        <f>IF(O27="","",ROUND(C27*E27+O27,0))</f>
        <v/>
      </c>
      <c r="Q27" s="10">
        <f>IF(O27="","",ROUND(C27*(E27+G27)+O27,0))</f>
        <v/>
      </c>
      <c r="R27" s="10">
        <f>IF(Q27="","",IF(Q27-I27-J27&lt;=0,0,MAX(L27,IF(K27&gt;0,ROUNDUP((Q27-I27-J27)/K27,0)*K27,ROUNDUP(Q27-I27-J27,0)))))</f>
        <v/>
      </c>
      <c r="S27" s="11">
        <f>IF(OR(R27="",M27=""),"",R27*M27)</f>
        <v/>
      </c>
      <c r="T27" s="10">
        <f>IF(OR($A27="",C27="",C27&lt;=0),"",ROUND(I27/C27,0))</f>
        <v/>
      </c>
      <c r="U27" s="10">
        <f>IF(R27="","",IF(R27&gt;0,"De comandat",IF(AND(T27&lt;&gt;"",T27&gt;$D$3),"Surplus","Acoperit")))</f>
        <v/>
      </c>
    </row>
    <row r="28">
      <c r="A28" s="6" t="n"/>
      <c r="B28" s="6" t="n"/>
      <c r="C28" s="6" t="n"/>
      <c r="D28" s="6" t="n"/>
      <c r="E28" s="6" t="n"/>
      <c r="F28" s="6" t="n"/>
      <c r="G28" s="6" t="n"/>
      <c r="H28" s="7" t="n"/>
      <c r="I28" s="6" t="n"/>
      <c r="J28" s="6" t="n"/>
      <c r="K28" s="6" t="n"/>
      <c r="L28" s="6" t="n"/>
      <c r="M28" s="8" t="n"/>
      <c r="N28" s="9">
        <f>IF(OR($A28="",H28=""),"",NORMSINV(H28))</f>
        <v/>
      </c>
      <c r="O28" s="10">
        <f>IF(OR($A28="",N28="",C28=""),"",ROUNDUP(N28*SQRT((E28+G28)*D28^2+C28^2*F28^2),0))</f>
        <v/>
      </c>
      <c r="P28" s="10">
        <f>IF(O28="","",ROUND(C28*E28+O28,0))</f>
        <v/>
      </c>
      <c r="Q28" s="10">
        <f>IF(O28="","",ROUND(C28*(E28+G28)+O28,0))</f>
        <v/>
      </c>
      <c r="R28" s="10">
        <f>IF(Q28="","",IF(Q28-I28-J28&lt;=0,0,MAX(L28,IF(K28&gt;0,ROUNDUP((Q28-I28-J28)/K28,0)*K28,ROUNDUP(Q28-I28-J28,0)))))</f>
        <v/>
      </c>
      <c r="S28" s="11">
        <f>IF(OR(R28="",M28=""),"",R28*M28)</f>
        <v/>
      </c>
      <c r="T28" s="10">
        <f>IF(OR($A28="",C28="",C28&lt;=0),"",ROUND(I28/C28,0))</f>
        <v/>
      </c>
      <c r="U28" s="10">
        <f>IF(R28="","",IF(R28&gt;0,"De comandat",IF(AND(T28&lt;&gt;"",T28&gt;$D$3),"Surplus","Acoperit")))</f>
        <v/>
      </c>
    </row>
    <row r="29">
      <c r="A29" s="6" t="n"/>
      <c r="B29" s="6" t="n"/>
      <c r="C29" s="6" t="n"/>
      <c r="D29" s="6" t="n"/>
      <c r="E29" s="6" t="n"/>
      <c r="F29" s="6" t="n"/>
      <c r="G29" s="6" t="n"/>
      <c r="H29" s="7" t="n"/>
      <c r="I29" s="6" t="n"/>
      <c r="J29" s="6" t="n"/>
      <c r="K29" s="6" t="n"/>
      <c r="L29" s="6" t="n"/>
      <c r="M29" s="8" t="n"/>
      <c r="N29" s="9">
        <f>IF(OR($A29="",H29=""),"",NORMSINV(H29))</f>
        <v/>
      </c>
      <c r="O29" s="10">
        <f>IF(OR($A29="",N29="",C29=""),"",ROUNDUP(N29*SQRT((E29+G29)*D29^2+C29^2*F29^2),0))</f>
        <v/>
      </c>
      <c r="P29" s="10">
        <f>IF(O29="","",ROUND(C29*E29+O29,0))</f>
        <v/>
      </c>
      <c r="Q29" s="10">
        <f>IF(O29="","",ROUND(C29*(E29+G29)+O29,0))</f>
        <v/>
      </c>
      <c r="R29" s="10">
        <f>IF(Q29="","",IF(Q29-I29-J29&lt;=0,0,MAX(L29,IF(K29&gt;0,ROUNDUP((Q29-I29-J29)/K29,0)*K29,ROUNDUP(Q29-I29-J29,0)))))</f>
        <v/>
      </c>
      <c r="S29" s="11">
        <f>IF(OR(R29="",M29=""),"",R29*M29)</f>
        <v/>
      </c>
      <c r="T29" s="10">
        <f>IF(OR($A29="",C29="",C29&lt;=0),"",ROUND(I29/C29,0))</f>
        <v/>
      </c>
      <c r="U29" s="10">
        <f>IF(R29="","",IF(R29&gt;0,"De comandat",IF(AND(T29&lt;&gt;"",T29&gt;$D$3),"Surplus","Acoperit")))</f>
        <v/>
      </c>
    </row>
    <row r="30">
      <c r="A30" s="6" t="n"/>
      <c r="B30" s="6" t="n"/>
      <c r="C30" s="6" t="n"/>
      <c r="D30" s="6" t="n"/>
      <c r="E30" s="6" t="n"/>
      <c r="F30" s="6" t="n"/>
      <c r="G30" s="6" t="n"/>
      <c r="H30" s="7" t="n"/>
      <c r="I30" s="6" t="n"/>
      <c r="J30" s="6" t="n"/>
      <c r="K30" s="6" t="n"/>
      <c r="L30" s="6" t="n"/>
      <c r="M30" s="8" t="n"/>
      <c r="N30" s="9">
        <f>IF(OR($A30="",H30=""),"",NORMSINV(H30))</f>
        <v/>
      </c>
      <c r="O30" s="10">
        <f>IF(OR($A30="",N30="",C30=""),"",ROUNDUP(N30*SQRT((E30+G30)*D30^2+C30^2*F30^2),0))</f>
        <v/>
      </c>
      <c r="P30" s="10">
        <f>IF(O30="","",ROUND(C30*E30+O30,0))</f>
        <v/>
      </c>
      <c r="Q30" s="10">
        <f>IF(O30="","",ROUND(C30*(E30+G30)+O30,0))</f>
        <v/>
      </c>
      <c r="R30" s="10">
        <f>IF(Q30="","",IF(Q30-I30-J30&lt;=0,0,MAX(L30,IF(K30&gt;0,ROUNDUP((Q30-I30-J30)/K30,0)*K30,ROUNDUP(Q30-I30-J30,0)))))</f>
        <v/>
      </c>
      <c r="S30" s="11">
        <f>IF(OR(R30="",M30=""),"",R30*M30)</f>
        <v/>
      </c>
      <c r="T30" s="10">
        <f>IF(OR($A30="",C30="",C30&lt;=0),"",ROUND(I30/C30,0))</f>
        <v/>
      </c>
      <c r="U30" s="10">
        <f>IF(R30="","",IF(R30&gt;0,"De comandat",IF(AND(T30&lt;&gt;"",T30&gt;$D$3),"Surplus","Acoperit")))</f>
        <v/>
      </c>
    </row>
    <row r="31">
      <c r="A31" s="6" t="n"/>
      <c r="B31" s="6" t="n"/>
      <c r="C31" s="6" t="n"/>
      <c r="D31" s="6" t="n"/>
      <c r="E31" s="6" t="n"/>
      <c r="F31" s="6" t="n"/>
      <c r="G31" s="6" t="n"/>
      <c r="H31" s="7" t="n"/>
      <c r="I31" s="6" t="n"/>
      <c r="J31" s="6" t="n"/>
      <c r="K31" s="6" t="n"/>
      <c r="L31" s="6" t="n"/>
      <c r="M31" s="8" t="n"/>
      <c r="N31" s="9">
        <f>IF(OR($A31="",H31=""),"",NORMSINV(H31))</f>
        <v/>
      </c>
      <c r="O31" s="10">
        <f>IF(OR($A31="",N31="",C31=""),"",ROUNDUP(N31*SQRT((E31+G31)*D31^2+C31^2*F31^2),0))</f>
        <v/>
      </c>
      <c r="P31" s="10">
        <f>IF(O31="","",ROUND(C31*E31+O31,0))</f>
        <v/>
      </c>
      <c r="Q31" s="10">
        <f>IF(O31="","",ROUND(C31*(E31+G31)+O31,0))</f>
        <v/>
      </c>
      <c r="R31" s="10">
        <f>IF(Q31="","",IF(Q31-I31-J31&lt;=0,0,MAX(L31,IF(K31&gt;0,ROUNDUP((Q31-I31-J31)/K31,0)*K31,ROUNDUP(Q31-I31-J31,0)))))</f>
        <v/>
      </c>
      <c r="S31" s="11">
        <f>IF(OR(R31="",M31=""),"",R31*M31)</f>
        <v/>
      </c>
      <c r="T31" s="10">
        <f>IF(OR($A31="",C31="",C31&lt;=0),"",ROUND(I31/C31,0))</f>
        <v/>
      </c>
      <c r="U31" s="10">
        <f>IF(R31="","",IF(R31&gt;0,"De comandat",IF(AND(T31&lt;&gt;"",T31&gt;$D$3),"Surplus","Acoperit")))</f>
        <v/>
      </c>
    </row>
    <row r="32">
      <c r="A32" s="6" t="n"/>
      <c r="B32" s="6" t="n"/>
      <c r="C32" s="6" t="n"/>
      <c r="D32" s="6" t="n"/>
      <c r="E32" s="6" t="n"/>
      <c r="F32" s="6" t="n"/>
      <c r="G32" s="6" t="n"/>
      <c r="H32" s="7" t="n"/>
      <c r="I32" s="6" t="n"/>
      <c r="J32" s="6" t="n"/>
      <c r="K32" s="6" t="n"/>
      <c r="L32" s="6" t="n"/>
      <c r="M32" s="8" t="n"/>
      <c r="N32" s="9">
        <f>IF(OR($A32="",H32=""),"",NORMSINV(H32))</f>
        <v/>
      </c>
      <c r="O32" s="10">
        <f>IF(OR($A32="",N32="",C32=""),"",ROUNDUP(N32*SQRT((E32+G32)*D32^2+C32^2*F32^2),0))</f>
        <v/>
      </c>
      <c r="P32" s="10">
        <f>IF(O32="","",ROUND(C32*E32+O32,0))</f>
        <v/>
      </c>
      <c r="Q32" s="10">
        <f>IF(O32="","",ROUND(C32*(E32+G32)+O32,0))</f>
        <v/>
      </c>
      <c r="R32" s="10">
        <f>IF(Q32="","",IF(Q32-I32-J32&lt;=0,0,MAX(L32,IF(K32&gt;0,ROUNDUP((Q32-I32-J32)/K32,0)*K32,ROUNDUP(Q32-I32-J32,0)))))</f>
        <v/>
      </c>
      <c r="S32" s="11">
        <f>IF(OR(R32="",M32=""),"",R32*M32)</f>
        <v/>
      </c>
      <c r="T32" s="10">
        <f>IF(OR($A32="",C32="",C32&lt;=0),"",ROUND(I32/C32,0))</f>
        <v/>
      </c>
      <c r="U32" s="10">
        <f>IF(R32="","",IF(R32&gt;0,"De comandat",IF(AND(T32&lt;&gt;"",T32&gt;$D$3),"Surplus","Acoperit")))</f>
        <v/>
      </c>
    </row>
    <row r="33">
      <c r="A33" s="6" t="n"/>
      <c r="B33" s="6" t="n"/>
      <c r="C33" s="6" t="n"/>
      <c r="D33" s="6" t="n"/>
      <c r="E33" s="6" t="n"/>
      <c r="F33" s="6" t="n"/>
      <c r="G33" s="6" t="n"/>
      <c r="H33" s="7" t="n"/>
      <c r="I33" s="6" t="n"/>
      <c r="J33" s="6" t="n"/>
      <c r="K33" s="6" t="n"/>
      <c r="L33" s="6" t="n"/>
      <c r="M33" s="8" t="n"/>
      <c r="N33" s="9">
        <f>IF(OR($A33="",H33=""),"",NORMSINV(H33))</f>
        <v/>
      </c>
      <c r="O33" s="10">
        <f>IF(OR($A33="",N33="",C33=""),"",ROUNDUP(N33*SQRT((E33+G33)*D33^2+C33^2*F33^2),0))</f>
        <v/>
      </c>
      <c r="P33" s="10">
        <f>IF(O33="","",ROUND(C33*E33+O33,0))</f>
        <v/>
      </c>
      <c r="Q33" s="10">
        <f>IF(O33="","",ROUND(C33*(E33+G33)+O33,0))</f>
        <v/>
      </c>
      <c r="R33" s="10">
        <f>IF(Q33="","",IF(Q33-I33-J33&lt;=0,0,MAX(L33,IF(K33&gt;0,ROUNDUP((Q33-I33-J33)/K33,0)*K33,ROUNDUP(Q33-I33-J33,0)))))</f>
        <v/>
      </c>
      <c r="S33" s="11">
        <f>IF(OR(R33="",M33=""),"",R33*M33)</f>
        <v/>
      </c>
      <c r="T33" s="10">
        <f>IF(OR($A33="",C33="",C33&lt;=0),"",ROUND(I33/C33,0))</f>
        <v/>
      </c>
      <c r="U33" s="10">
        <f>IF(R33="","",IF(R33&gt;0,"De comandat",IF(AND(T33&lt;&gt;"",T33&gt;$D$3),"Surplus","Acoperit")))</f>
        <v/>
      </c>
    </row>
    <row r="34">
      <c r="A34" s="6" t="n"/>
      <c r="B34" s="6" t="n"/>
      <c r="C34" s="6" t="n"/>
      <c r="D34" s="6" t="n"/>
      <c r="E34" s="6" t="n"/>
      <c r="F34" s="6" t="n"/>
      <c r="G34" s="6" t="n"/>
      <c r="H34" s="7" t="n"/>
      <c r="I34" s="6" t="n"/>
      <c r="J34" s="6" t="n"/>
      <c r="K34" s="6" t="n"/>
      <c r="L34" s="6" t="n"/>
      <c r="M34" s="8" t="n"/>
      <c r="N34" s="9">
        <f>IF(OR($A34="",H34=""),"",NORMSINV(H34))</f>
        <v/>
      </c>
      <c r="O34" s="10">
        <f>IF(OR($A34="",N34="",C34=""),"",ROUNDUP(N34*SQRT((E34+G34)*D34^2+C34^2*F34^2),0))</f>
        <v/>
      </c>
      <c r="P34" s="10">
        <f>IF(O34="","",ROUND(C34*E34+O34,0))</f>
        <v/>
      </c>
      <c r="Q34" s="10">
        <f>IF(O34="","",ROUND(C34*(E34+G34)+O34,0))</f>
        <v/>
      </c>
      <c r="R34" s="10">
        <f>IF(Q34="","",IF(Q34-I34-J34&lt;=0,0,MAX(L34,IF(K34&gt;0,ROUNDUP((Q34-I34-J34)/K34,0)*K34,ROUNDUP(Q34-I34-J34,0)))))</f>
        <v/>
      </c>
      <c r="S34" s="11">
        <f>IF(OR(R34="",M34=""),"",R34*M34)</f>
        <v/>
      </c>
      <c r="T34" s="10">
        <f>IF(OR($A34="",C34="",C34&lt;=0),"",ROUND(I34/C34,0))</f>
        <v/>
      </c>
      <c r="U34" s="10">
        <f>IF(R34="","",IF(R34&gt;0,"De comandat",IF(AND(T34&lt;&gt;"",T34&gt;$D$3),"Surplus","Acoperit")))</f>
        <v/>
      </c>
    </row>
    <row r="35">
      <c r="A35" s="6" t="n"/>
      <c r="B35" s="6" t="n"/>
      <c r="C35" s="6" t="n"/>
      <c r="D35" s="6" t="n"/>
      <c r="E35" s="6" t="n"/>
      <c r="F35" s="6" t="n"/>
      <c r="G35" s="6" t="n"/>
      <c r="H35" s="7" t="n"/>
      <c r="I35" s="6" t="n"/>
      <c r="J35" s="6" t="n"/>
      <c r="K35" s="6" t="n"/>
      <c r="L35" s="6" t="n"/>
      <c r="M35" s="8" t="n"/>
      <c r="N35" s="9">
        <f>IF(OR($A35="",H35=""),"",NORMSINV(H35))</f>
        <v/>
      </c>
      <c r="O35" s="10">
        <f>IF(OR($A35="",N35="",C35=""),"",ROUNDUP(N35*SQRT((E35+G35)*D35^2+C35^2*F35^2),0))</f>
        <v/>
      </c>
      <c r="P35" s="10">
        <f>IF(O35="","",ROUND(C35*E35+O35,0))</f>
        <v/>
      </c>
      <c r="Q35" s="10">
        <f>IF(O35="","",ROUND(C35*(E35+G35)+O35,0))</f>
        <v/>
      </c>
      <c r="R35" s="10">
        <f>IF(Q35="","",IF(Q35-I35-J35&lt;=0,0,MAX(L35,IF(K35&gt;0,ROUNDUP((Q35-I35-J35)/K35,0)*K35,ROUNDUP(Q35-I35-J35,0)))))</f>
        <v/>
      </c>
      <c r="S35" s="11">
        <f>IF(OR(R35="",M35=""),"",R35*M35)</f>
        <v/>
      </c>
      <c r="T35" s="10">
        <f>IF(OR($A35="",C35="",C35&lt;=0),"",ROUND(I35/C35,0))</f>
        <v/>
      </c>
      <c r="U35" s="10">
        <f>IF(R35="","",IF(R35&gt;0,"De comandat",IF(AND(T35&lt;&gt;"",T35&gt;$D$3),"Surplus","Acoperit")))</f>
        <v/>
      </c>
    </row>
    <row r="36">
      <c r="A36" s="6" t="n"/>
      <c r="B36" s="6" t="n"/>
      <c r="C36" s="6" t="n"/>
      <c r="D36" s="6" t="n"/>
      <c r="E36" s="6" t="n"/>
      <c r="F36" s="6" t="n"/>
      <c r="G36" s="6" t="n"/>
      <c r="H36" s="7" t="n"/>
      <c r="I36" s="6" t="n"/>
      <c r="J36" s="6" t="n"/>
      <c r="K36" s="6" t="n"/>
      <c r="L36" s="6" t="n"/>
      <c r="M36" s="8" t="n"/>
      <c r="N36" s="9">
        <f>IF(OR($A36="",H36=""),"",NORMSINV(H36))</f>
        <v/>
      </c>
      <c r="O36" s="10">
        <f>IF(OR($A36="",N36="",C36=""),"",ROUNDUP(N36*SQRT((E36+G36)*D36^2+C36^2*F36^2),0))</f>
        <v/>
      </c>
      <c r="P36" s="10">
        <f>IF(O36="","",ROUND(C36*E36+O36,0))</f>
        <v/>
      </c>
      <c r="Q36" s="10">
        <f>IF(O36="","",ROUND(C36*(E36+G36)+O36,0))</f>
        <v/>
      </c>
      <c r="R36" s="10">
        <f>IF(Q36="","",IF(Q36-I36-J36&lt;=0,0,MAX(L36,IF(K36&gt;0,ROUNDUP((Q36-I36-J36)/K36,0)*K36,ROUNDUP(Q36-I36-J36,0)))))</f>
        <v/>
      </c>
      <c r="S36" s="11">
        <f>IF(OR(R36="",M36=""),"",R36*M36)</f>
        <v/>
      </c>
      <c r="T36" s="10">
        <f>IF(OR($A36="",C36="",C36&lt;=0),"",ROUND(I36/C36,0))</f>
        <v/>
      </c>
      <c r="U36" s="10">
        <f>IF(R36="","",IF(R36&gt;0,"De comandat",IF(AND(T36&lt;&gt;"",T36&gt;$D$3),"Surplus","Acoperit")))</f>
        <v/>
      </c>
    </row>
    <row r="37">
      <c r="A37" s="6" t="n"/>
      <c r="B37" s="6" t="n"/>
      <c r="C37" s="6" t="n"/>
      <c r="D37" s="6" t="n"/>
      <c r="E37" s="6" t="n"/>
      <c r="F37" s="6" t="n"/>
      <c r="G37" s="6" t="n"/>
      <c r="H37" s="7" t="n"/>
      <c r="I37" s="6" t="n"/>
      <c r="J37" s="6" t="n"/>
      <c r="K37" s="6" t="n"/>
      <c r="L37" s="6" t="n"/>
      <c r="M37" s="8" t="n"/>
      <c r="N37" s="9">
        <f>IF(OR($A37="",H37=""),"",NORMSINV(H37))</f>
        <v/>
      </c>
      <c r="O37" s="10">
        <f>IF(OR($A37="",N37="",C37=""),"",ROUNDUP(N37*SQRT((E37+G37)*D37^2+C37^2*F37^2),0))</f>
        <v/>
      </c>
      <c r="P37" s="10">
        <f>IF(O37="","",ROUND(C37*E37+O37,0))</f>
        <v/>
      </c>
      <c r="Q37" s="10">
        <f>IF(O37="","",ROUND(C37*(E37+G37)+O37,0))</f>
        <v/>
      </c>
      <c r="R37" s="10">
        <f>IF(Q37="","",IF(Q37-I37-J37&lt;=0,0,MAX(L37,IF(K37&gt;0,ROUNDUP((Q37-I37-J37)/K37,0)*K37,ROUNDUP(Q37-I37-J37,0)))))</f>
        <v/>
      </c>
      <c r="S37" s="11">
        <f>IF(OR(R37="",M37=""),"",R37*M37)</f>
        <v/>
      </c>
      <c r="T37" s="10">
        <f>IF(OR($A37="",C37="",C37&lt;=0),"",ROUND(I37/C37,0))</f>
        <v/>
      </c>
      <c r="U37" s="10">
        <f>IF(R37="","",IF(R37&gt;0,"De comandat",IF(AND(T37&lt;&gt;"",T37&gt;$D$3),"Surplus","Acoperit")))</f>
        <v/>
      </c>
    </row>
    <row r="38">
      <c r="A38" s="6" t="n"/>
      <c r="B38" s="6" t="n"/>
      <c r="C38" s="6" t="n"/>
      <c r="D38" s="6" t="n"/>
      <c r="E38" s="6" t="n"/>
      <c r="F38" s="6" t="n"/>
      <c r="G38" s="6" t="n"/>
      <c r="H38" s="7" t="n"/>
      <c r="I38" s="6" t="n"/>
      <c r="J38" s="6" t="n"/>
      <c r="K38" s="6" t="n"/>
      <c r="L38" s="6" t="n"/>
      <c r="M38" s="8" t="n"/>
      <c r="N38" s="9">
        <f>IF(OR($A38="",H38=""),"",NORMSINV(H38))</f>
        <v/>
      </c>
      <c r="O38" s="10">
        <f>IF(OR($A38="",N38="",C38=""),"",ROUNDUP(N38*SQRT((E38+G38)*D38^2+C38^2*F38^2),0))</f>
        <v/>
      </c>
      <c r="P38" s="10">
        <f>IF(O38="","",ROUND(C38*E38+O38,0))</f>
        <v/>
      </c>
      <c r="Q38" s="10">
        <f>IF(O38="","",ROUND(C38*(E38+G38)+O38,0))</f>
        <v/>
      </c>
      <c r="R38" s="10">
        <f>IF(Q38="","",IF(Q38-I38-J38&lt;=0,0,MAX(L38,IF(K38&gt;0,ROUNDUP((Q38-I38-J38)/K38,0)*K38,ROUNDUP(Q38-I38-J38,0)))))</f>
        <v/>
      </c>
      <c r="S38" s="11">
        <f>IF(OR(R38="",M38=""),"",R38*M38)</f>
        <v/>
      </c>
      <c r="T38" s="10">
        <f>IF(OR($A38="",C38="",C38&lt;=0),"",ROUND(I38/C38,0))</f>
        <v/>
      </c>
      <c r="U38" s="10">
        <f>IF(R38="","",IF(R38&gt;0,"De comandat",IF(AND(T38&lt;&gt;"",T38&gt;$D$3),"Surplus","Acoperit")))</f>
        <v/>
      </c>
    </row>
    <row r="39">
      <c r="A39" s="6" t="n"/>
      <c r="B39" s="6" t="n"/>
      <c r="C39" s="6" t="n"/>
      <c r="D39" s="6" t="n"/>
      <c r="E39" s="6" t="n"/>
      <c r="F39" s="6" t="n"/>
      <c r="G39" s="6" t="n"/>
      <c r="H39" s="7" t="n"/>
      <c r="I39" s="6" t="n"/>
      <c r="J39" s="6" t="n"/>
      <c r="K39" s="6" t="n"/>
      <c r="L39" s="6" t="n"/>
      <c r="M39" s="8" t="n"/>
      <c r="N39" s="9">
        <f>IF(OR($A39="",H39=""),"",NORMSINV(H39))</f>
        <v/>
      </c>
      <c r="O39" s="10">
        <f>IF(OR($A39="",N39="",C39=""),"",ROUNDUP(N39*SQRT((E39+G39)*D39^2+C39^2*F39^2),0))</f>
        <v/>
      </c>
      <c r="P39" s="10">
        <f>IF(O39="","",ROUND(C39*E39+O39,0))</f>
        <v/>
      </c>
      <c r="Q39" s="10">
        <f>IF(O39="","",ROUND(C39*(E39+G39)+O39,0))</f>
        <v/>
      </c>
      <c r="R39" s="10">
        <f>IF(Q39="","",IF(Q39-I39-J39&lt;=0,0,MAX(L39,IF(K39&gt;0,ROUNDUP((Q39-I39-J39)/K39,0)*K39,ROUNDUP(Q39-I39-J39,0)))))</f>
        <v/>
      </c>
      <c r="S39" s="11">
        <f>IF(OR(R39="",M39=""),"",R39*M39)</f>
        <v/>
      </c>
      <c r="T39" s="10">
        <f>IF(OR($A39="",C39="",C39&lt;=0),"",ROUND(I39/C39,0))</f>
        <v/>
      </c>
      <c r="U39" s="10">
        <f>IF(R39="","",IF(R39&gt;0,"De comandat",IF(AND(T39&lt;&gt;"",T39&gt;$D$3),"Surplus","Acoperit")))</f>
        <v/>
      </c>
    </row>
    <row r="40">
      <c r="A40" s="6" t="n"/>
      <c r="B40" s="6" t="n"/>
      <c r="C40" s="6" t="n"/>
      <c r="D40" s="6" t="n"/>
      <c r="E40" s="6" t="n"/>
      <c r="F40" s="6" t="n"/>
      <c r="G40" s="6" t="n"/>
      <c r="H40" s="7" t="n"/>
      <c r="I40" s="6" t="n"/>
      <c r="J40" s="6" t="n"/>
      <c r="K40" s="6" t="n"/>
      <c r="L40" s="6" t="n"/>
      <c r="M40" s="8" t="n"/>
      <c r="N40" s="9">
        <f>IF(OR($A40="",H40=""),"",NORMSINV(H40))</f>
        <v/>
      </c>
      <c r="O40" s="10">
        <f>IF(OR($A40="",N40="",C40=""),"",ROUNDUP(N40*SQRT((E40+G40)*D40^2+C40^2*F40^2),0))</f>
        <v/>
      </c>
      <c r="P40" s="10">
        <f>IF(O40="","",ROUND(C40*E40+O40,0))</f>
        <v/>
      </c>
      <c r="Q40" s="10">
        <f>IF(O40="","",ROUND(C40*(E40+G40)+O40,0))</f>
        <v/>
      </c>
      <c r="R40" s="10">
        <f>IF(Q40="","",IF(Q40-I40-J40&lt;=0,0,MAX(L40,IF(K40&gt;0,ROUNDUP((Q40-I40-J40)/K40,0)*K40,ROUNDUP(Q40-I40-J40,0)))))</f>
        <v/>
      </c>
      <c r="S40" s="11">
        <f>IF(OR(R40="",M40=""),"",R40*M40)</f>
        <v/>
      </c>
      <c r="T40" s="10">
        <f>IF(OR($A40="",C40="",C40&lt;=0),"",ROUND(I40/C40,0))</f>
        <v/>
      </c>
      <c r="U40" s="10">
        <f>IF(R40="","",IF(R40&gt;0,"De comandat",IF(AND(T40&lt;&gt;"",T40&gt;$D$3),"Surplus","Acoperit")))</f>
        <v/>
      </c>
    </row>
    <row r="41">
      <c r="A41" s="6" t="n"/>
      <c r="B41" s="6" t="n"/>
      <c r="C41" s="6" t="n"/>
      <c r="D41" s="6" t="n"/>
      <c r="E41" s="6" t="n"/>
      <c r="F41" s="6" t="n"/>
      <c r="G41" s="6" t="n"/>
      <c r="H41" s="7" t="n"/>
      <c r="I41" s="6" t="n"/>
      <c r="J41" s="6" t="n"/>
      <c r="K41" s="6" t="n"/>
      <c r="L41" s="6" t="n"/>
      <c r="M41" s="8" t="n"/>
      <c r="N41" s="9">
        <f>IF(OR($A41="",H41=""),"",NORMSINV(H41))</f>
        <v/>
      </c>
      <c r="O41" s="10">
        <f>IF(OR($A41="",N41="",C41=""),"",ROUNDUP(N41*SQRT((E41+G41)*D41^2+C41^2*F41^2),0))</f>
        <v/>
      </c>
      <c r="P41" s="10">
        <f>IF(O41="","",ROUND(C41*E41+O41,0))</f>
        <v/>
      </c>
      <c r="Q41" s="10">
        <f>IF(O41="","",ROUND(C41*(E41+G41)+O41,0))</f>
        <v/>
      </c>
      <c r="R41" s="10">
        <f>IF(Q41="","",IF(Q41-I41-J41&lt;=0,0,MAX(L41,IF(K41&gt;0,ROUNDUP((Q41-I41-J41)/K41,0)*K41,ROUNDUP(Q41-I41-J41,0)))))</f>
        <v/>
      </c>
      <c r="S41" s="11">
        <f>IF(OR(R41="",M41=""),"",R41*M41)</f>
        <v/>
      </c>
      <c r="T41" s="10">
        <f>IF(OR($A41="",C41="",C41&lt;=0),"",ROUND(I41/C41,0))</f>
        <v/>
      </c>
      <c r="U41" s="10">
        <f>IF(R41="","",IF(R41&gt;0,"De comandat",IF(AND(T41&lt;&gt;"",T41&gt;$D$3),"Surplus","Acoperit")))</f>
        <v/>
      </c>
    </row>
    <row r="42">
      <c r="A42" s="6" t="n"/>
      <c r="B42" s="6" t="n"/>
      <c r="C42" s="6" t="n"/>
      <c r="D42" s="6" t="n"/>
      <c r="E42" s="6" t="n"/>
      <c r="F42" s="6" t="n"/>
      <c r="G42" s="6" t="n"/>
      <c r="H42" s="7" t="n"/>
      <c r="I42" s="6" t="n"/>
      <c r="J42" s="6" t="n"/>
      <c r="K42" s="6" t="n"/>
      <c r="L42" s="6" t="n"/>
      <c r="M42" s="8" t="n"/>
      <c r="N42" s="9">
        <f>IF(OR($A42="",H42=""),"",NORMSINV(H42))</f>
        <v/>
      </c>
      <c r="O42" s="10">
        <f>IF(OR($A42="",N42="",C42=""),"",ROUNDUP(N42*SQRT((E42+G42)*D42^2+C42^2*F42^2),0))</f>
        <v/>
      </c>
      <c r="P42" s="10">
        <f>IF(O42="","",ROUND(C42*E42+O42,0))</f>
        <v/>
      </c>
      <c r="Q42" s="10">
        <f>IF(O42="","",ROUND(C42*(E42+G42)+O42,0))</f>
        <v/>
      </c>
      <c r="R42" s="10">
        <f>IF(Q42="","",IF(Q42-I42-J42&lt;=0,0,MAX(L42,IF(K42&gt;0,ROUNDUP((Q42-I42-J42)/K42,0)*K42,ROUNDUP(Q42-I42-J42,0)))))</f>
        <v/>
      </c>
      <c r="S42" s="11">
        <f>IF(OR(R42="",M42=""),"",R42*M42)</f>
        <v/>
      </c>
      <c r="T42" s="10">
        <f>IF(OR($A42="",C42="",C42&lt;=0),"",ROUND(I42/C42,0))</f>
        <v/>
      </c>
      <c r="U42" s="10">
        <f>IF(R42="","",IF(R42&gt;0,"De comandat",IF(AND(T42&lt;&gt;"",T42&gt;$D$3),"Surplus","Acoperit")))</f>
        <v/>
      </c>
    </row>
    <row r="43">
      <c r="A43" s="6" t="n"/>
      <c r="B43" s="6" t="n"/>
      <c r="C43" s="6" t="n"/>
      <c r="D43" s="6" t="n"/>
      <c r="E43" s="6" t="n"/>
      <c r="F43" s="6" t="n"/>
      <c r="G43" s="6" t="n"/>
      <c r="H43" s="7" t="n"/>
      <c r="I43" s="6" t="n"/>
      <c r="J43" s="6" t="n"/>
      <c r="K43" s="6" t="n"/>
      <c r="L43" s="6" t="n"/>
      <c r="M43" s="8" t="n"/>
      <c r="N43" s="9">
        <f>IF(OR($A43="",H43=""),"",NORMSINV(H43))</f>
        <v/>
      </c>
      <c r="O43" s="10">
        <f>IF(OR($A43="",N43="",C43=""),"",ROUNDUP(N43*SQRT((E43+G43)*D43^2+C43^2*F43^2),0))</f>
        <v/>
      </c>
      <c r="P43" s="10">
        <f>IF(O43="","",ROUND(C43*E43+O43,0))</f>
        <v/>
      </c>
      <c r="Q43" s="10">
        <f>IF(O43="","",ROUND(C43*(E43+G43)+O43,0))</f>
        <v/>
      </c>
      <c r="R43" s="10">
        <f>IF(Q43="","",IF(Q43-I43-J43&lt;=0,0,MAX(L43,IF(K43&gt;0,ROUNDUP((Q43-I43-J43)/K43,0)*K43,ROUNDUP(Q43-I43-J43,0)))))</f>
        <v/>
      </c>
      <c r="S43" s="11">
        <f>IF(OR(R43="",M43=""),"",R43*M43)</f>
        <v/>
      </c>
      <c r="T43" s="10">
        <f>IF(OR($A43="",C43="",C43&lt;=0),"",ROUND(I43/C43,0))</f>
        <v/>
      </c>
      <c r="U43" s="10">
        <f>IF(R43="","",IF(R43&gt;0,"De comandat",IF(AND(T43&lt;&gt;"",T43&gt;$D$3),"Surplus","Acoperit")))</f>
        <v/>
      </c>
    </row>
    <row r="44">
      <c r="A44" s="6" t="n"/>
      <c r="B44" s="6" t="n"/>
      <c r="C44" s="6" t="n"/>
      <c r="D44" s="6" t="n"/>
      <c r="E44" s="6" t="n"/>
      <c r="F44" s="6" t="n"/>
      <c r="G44" s="6" t="n"/>
      <c r="H44" s="7" t="n"/>
      <c r="I44" s="6" t="n"/>
      <c r="J44" s="6" t="n"/>
      <c r="K44" s="6" t="n"/>
      <c r="L44" s="6" t="n"/>
      <c r="M44" s="8" t="n"/>
      <c r="N44" s="9">
        <f>IF(OR($A44="",H44=""),"",NORMSINV(H44))</f>
        <v/>
      </c>
      <c r="O44" s="10">
        <f>IF(OR($A44="",N44="",C44=""),"",ROUNDUP(N44*SQRT((E44+G44)*D44^2+C44^2*F44^2),0))</f>
        <v/>
      </c>
      <c r="P44" s="10">
        <f>IF(O44="","",ROUND(C44*E44+O44,0))</f>
        <v/>
      </c>
      <c r="Q44" s="10">
        <f>IF(O44="","",ROUND(C44*(E44+G44)+O44,0))</f>
        <v/>
      </c>
      <c r="R44" s="10">
        <f>IF(Q44="","",IF(Q44-I44-J44&lt;=0,0,MAX(L44,IF(K44&gt;0,ROUNDUP((Q44-I44-J44)/K44,0)*K44,ROUNDUP(Q44-I44-J44,0)))))</f>
        <v/>
      </c>
      <c r="S44" s="11">
        <f>IF(OR(R44="",M44=""),"",R44*M44)</f>
        <v/>
      </c>
      <c r="T44" s="10">
        <f>IF(OR($A44="",C44="",C44&lt;=0),"",ROUND(I44/C44,0))</f>
        <v/>
      </c>
      <c r="U44" s="10">
        <f>IF(R44="","",IF(R44&gt;0,"De comandat",IF(AND(T44&lt;&gt;"",T44&gt;$D$3),"Surplus","Acoperit")))</f>
        <v/>
      </c>
    </row>
    <row r="45">
      <c r="A45" s="6" t="n"/>
      <c r="B45" s="6" t="n"/>
      <c r="C45" s="6" t="n"/>
      <c r="D45" s="6" t="n"/>
      <c r="E45" s="6" t="n"/>
      <c r="F45" s="6" t="n"/>
      <c r="G45" s="6" t="n"/>
      <c r="H45" s="7" t="n"/>
      <c r="I45" s="6" t="n"/>
      <c r="J45" s="6" t="n"/>
      <c r="K45" s="6" t="n"/>
      <c r="L45" s="6" t="n"/>
      <c r="M45" s="8" t="n"/>
      <c r="N45" s="9">
        <f>IF(OR($A45="",H45=""),"",NORMSINV(H45))</f>
        <v/>
      </c>
      <c r="O45" s="10">
        <f>IF(OR($A45="",N45="",C45=""),"",ROUNDUP(N45*SQRT((E45+G45)*D45^2+C45^2*F45^2),0))</f>
        <v/>
      </c>
      <c r="P45" s="10">
        <f>IF(O45="","",ROUND(C45*E45+O45,0))</f>
        <v/>
      </c>
      <c r="Q45" s="10">
        <f>IF(O45="","",ROUND(C45*(E45+G45)+O45,0))</f>
        <v/>
      </c>
      <c r="R45" s="10">
        <f>IF(Q45="","",IF(Q45-I45-J45&lt;=0,0,MAX(L45,IF(K45&gt;0,ROUNDUP((Q45-I45-J45)/K45,0)*K45,ROUNDUP(Q45-I45-J45,0)))))</f>
        <v/>
      </c>
      <c r="S45" s="11">
        <f>IF(OR(R45="",M45=""),"",R45*M45)</f>
        <v/>
      </c>
      <c r="T45" s="10">
        <f>IF(OR($A45="",C45="",C45&lt;=0),"",ROUND(I45/C45,0))</f>
        <v/>
      </c>
      <c r="U45" s="10">
        <f>IF(R45="","",IF(R45&gt;0,"De comandat",IF(AND(T45&lt;&gt;"",T45&gt;$D$3),"Surplus","Acoperit")))</f>
        <v/>
      </c>
    </row>
    <row r="46">
      <c r="A46" s="6" t="n"/>
      <c r="B46" s="6" t="n"/>
      <c r="C46" s="6" t="n"/>
      <c r="D46" s="6" t="n"/>
      <c r="E46" s="6" t="n"/>
      <c r="F46" s="6" t="n"/>
      <c r="G46" s="6" t="n"/>
      <c r="H46" s="7" t="n"/>
      <c r="I46" s="6" t="n"/>
      <c r="J46" s="6" t="n"/>
      <c r="K46" s="6" t="n"/>
      <c r="L46" s="6" t="n"/>
      <c r="M46" s="8" t="n"/>
      <c r="N46" s="9">
        <f>IF(OR($A46="",H46=""),"",NORMSINV(H46))</f>
        <v/>
      </c>
      <c r="O46" s="10">
        <f>IF(OR($A46="",N46="",C46=""),"",ROUNDUP(N46*SQRT((E46+G46)*D46^2+C46^2*F46^2),0))</f>
        <v/>
      </c>
      <c r="P46" s="10">
        <f>IF(O46="","",ROUND(C46*E46+O46,0))</f>
        <v/>
      </c>
      <c r="Q46" s="10">
        <f>IF(O46="","",ROUND(C46*(E46+G46)+O46,0))</f>
        <v/>
      </c>
      <c r="R46" s="10">
        <f>IF(Q46="","",IF(Q46-I46-J46&lt;=0,0,MAX(L46,IF(K46&gt;0,ROUNDUP((Q46-I46-J46)/K46,0)*K46,ROUNDUP(Q46-I46-J46,0)))))</f>
        <v/>
      </c>
      <c r="S46" s="11">
        <f>IF(OR(R46="",M46=""),"",R46*M46)</f>
        <v/>
      </c>
      <c r="T46" s="10">
        <f>IF(OR($A46="",C46="",C46&lt;=0),"",ROUND(I46/C46,0))</f>
        <v/>
      </c>
      <c r="U46" s="10">
        <f>IF(R46="","",IF(R46&gt;0,"De comandat",IF(AND(T46&lt;&gt;"",T46&gt;$D$3),"Surplus","Acoperit")))</f>
        <v/>
      </c>
    </row>
    <row r="47">
      <c r="A47" s="6" t="n"/>
      <c r="B47" s="6" t="n"/>
      <c r="C47" s="6" t="n"/>
      <c r="D47" s="6" t="n"/>
      <c r="E47" s="6" t="n"/>
      <c r="F47" s="6" t="n"/>
      <c r="G47" s="6" t="n"/>
      <c r="H47" s="7" t="n"/>
      <c r="I47" s="6" t="n"/>
      <c r="J47" s="6" t="n"/>
      <c r="K47" s="6" t="n"/>
      <c r="L47" s="6" t="n"/>
      <c r="M47" s="8" t="n"/>
      <c r="N47" s="9">
        <f>IF(OR($A47="",H47=""),"",NORMSINV(H47))</f>
        <v/>
      </c>
      <c r="O47" s="10">
        <f>IF(OR($A47="",N47="",C47=""),"",ROUNDUP(N47*SQRT((E47+G47)*D47^2+C47^2*F47^2),0))</f>
        <v/>
      </c>
      <c r="P47" s="10">
        <f>IF(O47="","",ROUND(C47*E47+O47,0))</f>
        <v/>
      </c>
      <c r="Q47" s="10">
        <f>IF(O47="","",ROUND(C47*(E47+G47)+O47,0))</f>
        <v/>
      </c>
      <c r="R47" s="10">
        <f>IF(Q47="","",IF(Q47-I47-J47&lt;=0,0,MAX(L47,IF(K47&gt;0,ROUNDUP((Q47-I47-J47)/K47,0)*K47,ROUNDUP(Q47-I47-J47,0)))))</f>
        <v/>
      </c>
      <c r="S47" s="11">
        <f>IF(OR(R47="",M47=""),"",R47*M47)</f>
        <v/>
      </c>
      <c r="T47" s="10">
        <f>IF(OR($A47="",C47="",C47&lt;=0),"",ROUND(I47/C47,0))</f>
        <v/>
      </c>
      <c r="U47" s="10">
        <f>IF(R47="","",IF(R47&gt;0,"De comandat",IF(AND(T47&lt;&gt;"",T47&gt;$D$3),"Surplus","Acoperit")))</f>
        <v/>
      </c>
    </row>
    <row r="48">
      <c r="A48" s="6" t="n"/>
      <c r="B48" s="6" t="n"/>
      <c r="C48" s="6" t="n"/>
      <c r="D48" s="6" t="n"/>
      <c r="E48" s="6" t="n"/>
      <c r="F48" s="6" t="n"/>
      <c r="G48" s="6" t="n"/>
      <c r="H48" s="7" t="n"/>
      <c r="I48" s="6" t="n"/>
      <c r="J48" s="6" t="n"/>
      <c r="K48" s="6" t="n"/>
      <c r="L48" s="6" t="n"/>
      <c r="M48" s="8" t="n"/>
      <c r="N48" s="9">
        <f>IF(OR($A48="",H48=""),"",NORMSINV(H48))</f>
        <v/>
      </c>
      <c r="O48" s="10">
        <f>IF(OR($A48="",N48="",C48=""),"",ROUNDUP(N48*SQRT((E48+G48)*D48^2+C48^2*F48^2),0))</f>
        <v/>
      </c>
      <c r="P48" s="10">
        <f>IF(O48="","",ROUND(C48*E48+O48,0))</f>
        <v/>
      </c>
      <c r="Q48" s="10">
        <f>IF(O48="","",ROUND(C48*(E48+G48)+O48,0))</f>
        <v/>
      </c>
      <c r="R48" s="10">
        <f>IF(Q48="","",IF(Q48-I48-J48&lt;=0,0,MAX(L48,IF(K48&gt;0,ROUNDUP((Q48-I48-J48)/K48,0)*K48,ROUNDUP(Q48-I48-J48,0)))))</f>
        <v/>
      </c>
      <c r="S48" s="11">
        <f>IF(OR(R48="",M48=""),"",R48*M48)</f>
        <v/>
      </c>
      <c r="T48" s="10">
        <f>IF(OR($A48="",C48="",C48&lt;=0),"",ROUND(I48/C48,0))</f>
        <v/>
      </c>
      <c r="U48" s="10">
        <f>IF(R48="","",IF(R48&gt;0,"De comandat",IF(AND(T48&lt;&gt;"",T48&gt;$D$3),"Surplus","Acoperit")))</f>
        <v/>
      </c>
    </row>
    <row r="49">
      <c r="A49" s="6" t="n"/>
      <c r="B49" s="6" t="n"/>
      <c r="C49" s="6" t="n"/>
      <c r="D49" s="6" t="n"/>
      <c r="E49" s="6" t="n"/>
      <c r="F49" s="6" t="n"/>
      <c r="G49" s="6" t="n"/>
      <c r="H49" s="7" t="n"/>
      <c r="I49" s="6" t="n"/>
      <c r="J49" s="6" t="n"/>
      <c r="K49" s="6" t="n"/>
      <c r="L49" s="6" t="n"/>
      <c r="M49" s="8" t="n"/>
      <c r="N49" s="9">
        <f>IF(OR($A49="",H49=""),"",NORMSINV(H49))</f>
        <v/>
      </c>
      <c r="O49" s="10">
        <f>IF(OR($A49="",N49="",C49=""),"",ROUNDUP(N49*SQRT((E49+G49)*D49^2+C49^2*F49^2),0))</f>
        <v/>
      </c>
      <c r="P49" s="10">
        <f>IF(O49="","",ROUND(C49*E49+O49,0))</f>
        <v/>
      </c>
      <c r="Q49" s="10">
        <f>IF(O49="","",ROUND(C49*(E49+G49)+O49,0))</f>
        <v/>
      </c>
      <c r="R49" s="10">
        <f>IF(Q49="","",IF(Q49-I49-J49&lt;=0,0,MAX(L49,IF(K49&gt;0,ROUNDUP((Q49-I49-J49)/K49,0)*K49,ROUNDUP(Q49-I49-J49,0)))))</f>
        <v/>
      </c>
      <c r="S49" s="11">
        <f>IF(OR(R49="",M49=""),"",R49*M49)</f>
        <v/>
      </c>
      <c r="T49" s="10">
        <f>IF(OR($A49="",C49="",C49&lt;=0),"",ROUND(I49/C49,0))</f>
        <v/>
      </c>
      <c r="U49" s="10">
        <f>IF(R49="","",IF(R49&gt;0,"De comandat",IF(AND(T49&lt;&gt;"",T49&gt;$D$3),"Surplus","Acoperit")))</f>
        <v/>
      </c>
    </row>
    <row r="50">
      <c r="A50" s="6" t="n"/>
      <c r="B50" s="6" t="n"/>
      <c r="C50" s="6" t="n"/>
      <c r="D50" s="6" t="n"/>
      <c r="E50" s="6" t="n"/>
      <c r="F50" s="6" t="n"/>
      <c r="G50" s="6" t="n"/>
      <c r="H50" s="7" t="n"/>
      <c r="I50" s="6" t="n"/>
      <c r="J50" s="6" t="n"/>
      <c r="K50" s="6" t="n"/>
      <c r="L50" s="6" t="n"/>
      <c r="M50" s="8" t="n"/>
      <c r="N50" s="9">
        <f>IF(OR($A50="",H50=""),"",NORMSINV(H50))</f>
        <v/>
      </c>
      <c r="O50" s="10">
        <f>IF(OR($A50="",N50="",C50=""),"",ROUNDUP(N50*SQRT((E50+G50)*D50^2+C50^2*F50^2),0))</f>
        <v/>
      </c>
      <c r="P50" s="10">
        <f>IF(O50="","",ROUND(C50*E50+O50,0))</f>
        <v/>
      </c>
      <c r="Q50" s="10">
        <f>IF(O50="","",ROUND(C50*(E50+G50)+O50,0))</f>
        <v/>
      </c>
      <c r="R50" s="10">
        <f>IF(Q50="","",IF(Q50-I50-J50&lt;=0,0,MAX(L50,IF(K50&gt;0,ROUNDUP((Q50-I50-J50)/K50,0)*K50,ROUNDUP(Q50-I50-J50,0)))))</f>
        <v/>
      </c>
      <c r="S50" s="11">
        <f>IF(OR(R50="",M50=""),"",R50*M50)</f>
        <v/>
      </c>
      <c r="T50" s="10">
        <f>IF(OR($A50="",C50="",C50&lt;=0),"",ROUND(I50/C50,0))</f>
        <v/>
      </c>
      <c r="U50" s="10">
        <f>IF(R50="","",IF(R50&gt;0,"De comandat",IF(AND(T50&lt;&gt;"",T50&gt;$D$3),"Surplus","Acoperit")))</f>
        <v/>
      </c>
    </row>
    <row r="51">
      <c r="A51" s="6" t="n"/>
      <c r="B51" s="6" t="n"/>
      <c r="C51" s="6" t="n"/>
      <c r="D51" s="6" t="n"/>
      <c r="E51" s="6" t="n"/>
      <c r="F51" s="6" t="n"/>
      <c r="G51" s="6" t="n"/>
      <c r="H51" s="7" t="n"/>
      <c r="I51" s="6" t="n"/>
      <c r="J51" s="6" t="n"/>
      <c r="K51" s="6" t="n"/>
      <c r="L51" s="6" t="n"/>
      <c r="M51" s="8" t="n"/>
      <c r="N51" s="9">
        <f>IF(OR($A51="",H51=""),"",NORMSINV(H51))</f>
        <v/>
      </c>
      <c r="O51" s="10">
        <f>IF(OR($A51="",N51="",C51=""),"",ROUNDUP(N51*SQRT((E51+G51)*D51^2+C51^2*F51^2),0))</f>
        <v/>
      </c>
      <c r="P51" s="10">
        <f>IF(O51="","",ROUND(C51*E51+O51,0))</f>
        <v/>
      </c>
      <c r="Q51" s="10">
        <f>IF(O51="","",ROUND(C51*(E51+G51)+O51,0))</f>
        <v/>
      </c>
      <c r="R51" s="10">
        <f>IF(Q51="","",IF(Q51-I51-J51&lt;=0,0,MAX(L51,IF(K51&gt;0,ROUNDUP((Q51-I51-J51)/K51,0)*K51,ROUNDUP(Q51-I51-J51,0)))))</f>
        <v/>
      </c>
      <c r="S51" s="11">
        <f>IF(OR(R51="",M51=""),"",R51*M51)</f>
        <v/>
      </c>
      <c r="T51" s="10">
        <f>IF(OR($A51="",C51="",C51&lt;=0),"",ROUND(I51/C51,0))</f>
        <v/>
      </c>
      <c r="U51" s="10">
        <f>IF(R51="","",IF(R51&gt;0,"De comandat",IF(AND(T51&lt;&gt;"",T51&gt;$D$3),"Surplus","Acoperit")))</f>
        <v/>
      </c>
    </row>
    <row r="52">
      <c r="A52" s="6" t="n"/>
      <c r="B52" s="6" t="n"/>
      <c r="C52" s="6" t="n"/>
      <c r="D52" s="6" t="n"/>
      <c r="E52" s="6" t="n"/>
      <c r="F52" s="6" t="n"/>
      <c r="G52" s="6" t="n"/>
      <c r="H52" s="7" t="n"/>
      <c r="I52" s="6" t="n"/>
      <c r="J52" s="6" t="n"/>
      <c r="K52" s="6" t="n"/>
      <c r="L52" s="6" t="n"/>
      <c r="M52" s="8" t="n"/>
      <c r="N52" s="9">
        <f>IF(OR($A52="",H52=""),"",NORMSINV(H52))</f>
        <v/>
      </c>
      <c r="O52" s="10">
        <f>IF(OR($A52="",N52="",C52=""),"",ROUNDUP(N52*SQRT((E52+G52)*D52^2+C52^2*F52^2),0))</f>
        <v/>
      </c>
      <c r="P52" s="10">
        <f>IF(O52="","",ROUND(C52*E52+O52,0))</f>
        <v/>
      </c>
      <c r="Q52" s="10">
        <f>IF(O52="","",ROUND(C52*(E52+G52)+O52,0))</f>
        <v/>
      </c>
      <c r="R52" s="10">
        <f>IF(Q52="","",IF(Q52-I52-J52&lt;=0,0,MAX(L52,IF(K52&gt;0,ROUNDUP((Q52-I52-J52)/K52,0)*K52,ROUNDUP(Q52-I52-J52,0)))))</f>
        <v/>
      </c>
      <c r="S52" s="11">
        <f>IF(OR(R52="",M52=""),"",R52*M52)</f>
        <v/>
      </c>
      <c r="T52" s="10">
        <f>IF(OR($A52="",C52="",C52&lt;=0),"",ROUND(I52/C52,0))</f>
        <v/>
      </c>
      <c r="U52" s="10">
        <f>IF(R52="","",IF(R52&gt;0,"De comandat",IF(AND(T52&lt;&gt;"",T52&gt;$D$3),"Surplus","Acoperit")))</f>
        <v/>
      </c>
    </row>
    <row r="53">
      <c r="A53" s="6" t="n"/>
      <c r="B53" s="6" t="n"/>
      <c r="C53" s="6" t="n"/>
      <c r="D53" s="6" t="n"/>
      <c r="E53" s="6" t="n"/>
      <c r="F53" s="6" t="n"/>
      <c r="G53" s="6" t="n"/>
      <c r="H53" s="7" t="n"/>
      <c r="I53" s="6" t="n"/>
      <c r="J53" s="6" t="n"/>
      <c r="K53" s="6" t="n"/>
      <c r="L53" s="6" t="n"/>
      <c r="M53" s="8" t="n"/>
      <c r="N53" s="9">
        <f>IF(OR($A53="",H53=""),"",NORMSINV(H53))</f>
        <v/>
      </c>
      <c r="O53" s="10">
        <f>IF(OR($A53="",N53="",C53=""),"",ROUNDUP(N53*SQRT((E53+G53)*D53^2+C53^2*F53^2),0))</f>
        <v/>
      </c>
      <c r="P53" s="10">
        <f>IF(O53="","",ROUND(C53*E53+O53,0))</f>
        <v/>
      </c>
      <c r="Q53" s="10">
        <f>IF(O53="","",ROUND(C53*(E53+G53)+O53,0))</f>
        <v/>
      </c>
      <c r="R53" s="10">
        <f>IF(Q53="","",IF(Q53-I53-J53&lt;=0,0,MAX(L53,IF(K53&gt;0,ROUNDUP((Q53-I53-J53)/K53,0)*K53,ROUNDUP(Q53-I53-J53,0)))))</f>
        <v/>
      </c>
      <c r="S53" s="11">
        <f>IF(OR(R53="",M53=""),"",R53*M53)</f>
        <v/>
      </c>
      <c r="T53" s="10">
        <f>IF(OR($A53="",C53="",C53&lt;=0),"",ROUND(I53/C53,0))</f>
        <v/>
      </c>
      <c r="U53" s="10">
        <f>IF(R53="","",IF(R53&gt;0,"De comandat",IF(AND(T53&lt;&gt;"",T53&gt;$D$3),"Surplus","Acoperit")))</f>
        <v/>
      </c>
    </row>
    <row r="54">
      <c r="A54" s="6" t="n"/>
      <c r="B54" s="6" t="n"/>
      <c r="C54" s="6" t="n"/>
      <c r="D54" s="6" t="n"/>
      <c r="E54" s="6" t="n"/>
      <c r="F54" s="6" t="n"/>
      <c r="G54" s="6" t="n"/>
      <c r="H54" s="7" t="n"/>
      <c r="I54" s="6" t="n"/>
      <c r="J54" s="6" t="n"/>
      <c r="K54" s="6" t="n"/>
      <c r="L54" s="6" t="n"/>
      <c r="M54" s="8" t="n"/>
      <c r="N54" s="9">
        <f>IF(OR($A54="",H54=""),"",NORMSINV(H54))</f>
        <v/>
      </c>
      <c r="O54" s="10">
        <f>IF(OR($A54="",N54="",C54=""),"",ROUNDUP(N54*SQRT((E54+G54)*D54^2+C54^2*F54^2),0))</f>
        <v/>
      </c>
      <c r="P54" s="10">
        <f>IF(O54="","",ROUND(C54*E54+O54,0))</f>
        <v/>
      </c>
      <c r="Q54" s="10">
        <f>IF(O54="","",ROUND(C54*(E54+G54)+O54,0))</f>
        <v/>
      </c>
      <c r="R54" s="10">
        <f>IF(Q54="","",IF(Q54-I54-J54&lt;=0,0,MAX(L54,IF(K54&gt;0,ROUNDUP((Q54-I54-J54)/K54,0)*K54,ROUNDUP(Q54-I54-J54,0)))))</f>
        <v/>
      </c>
      <c r="S54" s="11">
        <f>IF(OR(R54="",M54=""),"",R54*M54)</f>
        <v/>
      </c>
      <c r="T54" s="10">
        <f>IF(OR($A54="",C54="",C54&lt;=0),"",ROUND(I54/C54,0))</f>
        <v/>
      </c>
      <c r="U54" s="10">
        <f>IF(R54="","",IF(R54&gt;0,"De comandat",IF(AND(T54&lt;&gt;"",T54&gt;$D$3),"Surplus","Acoperit")))</f>
        <v/>
      </c>
    </row>
    <row r="55">
      <c r="A55" s="6" t="n"/>
      <c r="B55" s="6" t="n"/>
      <c r="C55" s="6" t="n"/>
      <c r="D55" s="6" t="n"/>
      <c r="E55" s="6" t="n"/>
      <c r="F55" s="6" t="n"/>
      <c r="G55" s="6" t="n"/>
      <c r="H55" s="7" t="n"/>
      <c r="I55" s="6" t="n"/>
      <c r="J55" s="6" t="n"/>
      <c r="K55" s="6" t="n"/>
      <c r="L55" s="6" t="n"/>
      <c r="M55" s="8" t="n"/>
      <c r="N55" s="9">
        <f>IF(OR($A55="",H55=""),"",NORMSINV(H55))</f>
        <v/>
      </c>
      <c r="O55" s="10">
        <f>IF(OR($A55="",N55="",C55=""),"",ROUNDUP(N55*SQRT((E55+G55)*D55^2+C55^2*F55^2),0))</f>
        <v/>
      </c>
      <c r="P55" s="10">
        <f>IF(O55="","",ROUND(C55*E55+O55,0))</f>
        <v/>
      </c>
      <c r="Q55" s="10">
        <f>IF(O55="","",ROUND(C55*(E55+G55)+O55,0))</f>
        <v/>
      </c>
      <c r="R55" s="10">
        <f>IF(Q55="","",IF(Q55-I55-J55&lt;=0,0,MAX(L55,IF(K55&gt;0,ROUNDUP((Q55-I55-J55)/K55,0)*K55,ROUNDUP(Q55-I55-J55,0)))))</f>
        <v/>
      </c>
      <c r="S55" s="11">
        <f>IF(OR(R55="",M55=""),"",R55*M55)</f>
        <v/>
      </c>
      <c r="T55" s="10">
        <f>IF(OR($A55="",C55="",C55&lt;=0),"",ROUND(I55/C55,0))</f>
        <v/>
      </c>
      <c r="U55" s="10">
        <f>IF(R55="","",IF(R55&gt;0,"De comandat",IF(AND(T55&lt;&gt;"",T55&gt;$D$3),"Surplus","Acoperit")))</f>
        <v/>
      </c>
    </row>
    <row r="56">
      <c r="A56" s="6" t="n"/>
      <c r="B56" s="6" t="n"/>
      <c r="C56" s="6" t="n"/>
      <c r="D56" s="6" t="n"/>
      <c r="E56" s="6" t="n"/>
      <c r="F56" s="6" t="n"/>
      <c r="G56" s="6" t="n"/>
      <c r="H56" s="7" t="n"/>
      <c r="I56" s="6" t="n"/>
      <c r="J56" s="6" t="n"/>
      <c r="K56" s="6" t="n"/>
      <c r="L56" s="6" t="n"/>
      <c r="M56" s="8" t="n"/>
      <c r="N56" s="9">
        <f>IF(OR($A56="",H56=""),"",NORMSINV(H56))</f>
        <v/>
      </c>
      <c r="O56" s="10">
        <f>IF(OR($A56="",N56="",C56=""),"",ROUNDUP(N56*SQRT((E56+G56)*D56^2+C56^2*F56^2),0))</f>
        <v/>
      </c>
      <c r="P56" s="10">
        <f>IF(O56="","",ROUND(C56*E56+O56,0))</f>
        <v/>
      </c>
      <c r="Q56" s="10">
        <f>IF(O56="","",ROUND(C56*(E56+G56)+O56,0))</f>
        <v/>
      </c>
      <c r="R56" s="10">
        <f>IF(Q56="","",IF(Q56-I56-J56&lt;=0,0,MAX(L56,IF(K56&gt;0,ROUNDUP((Q56-I56-J56)/K56,0)*K56,ROUNDUP(Q56-I56-J56,0)))))</f>
        <v/>
      </c>
      <c r="S56" s="11">
        <f>IF(OR(R56="",M56=""),"",R56*M56)</f>
        <v/>
      </c>
      <c r="T56" s="10">
        <f>IF(OR($A56="",C56="",C56&lt;=0),"",ROUND(I56/C56,0))</f>
        <v/>
      </c>
      <c r="U56" s="10">
        <f>IF(R56="","",IF(R56&gt;0,"De comandat",IF(AND(T56&lt;&gt;"",T56&gt;$D$3),"Surplus","Acoperit")))</f>
        <v/>
      </c>
    </row>
    <row r="57">
      <c r="A57" s="6" t="n"/>
      <c r="B57" s="6" t="n"/>
      <c r="C57" s="6" t="n"/>
      <c r="D57" s="6" t="n"/>
      <c r="E57" s="6" t="n"/>
      <c r="F57" s="6" t="n"/>
      <c r="G57" s="6" t="n"/>
      <c r="H57" s="7" t="n"/>
      <c r="I57" s="6" t="n"/>
      <c r="J57" s="6" t="n"/>
      <c r="K57" s="6" t="n"/>
      <c r="L57" s="6" t="n"/>
      <c r="M57" s="8" t="n"/>
      <c r="N57" s="9">
        <f>IF(OR($A57="",H57=""),"",NORMSINV(H57))</f>
        <v/>
      </c>
      <c r="O57" s="10">
        <f>IF(OR($A57="",N57="",C57=""),"",ROUNDUP(N57*SQRT((E57+G57)*D57^2+C57^2*F57^2),0))</f>
        <v/>
      </c>
      <c r="P57" s="10">
        <f>IF(O57="","",ROUND(C57*E57+O57,0))</f>
        <v/>
      </c>
      <c r="Q57" s="10">
        <f>IF(O57="","",ROUND(C57*(E57+G57)+O57,0))</f>
        <v/>
      </c>
      <c r="R57" s="10">
        <f>IF(Q57="","",IF(Q57-I57-J57&lt;=0,0,MAX(L57,IF(K57&gt;0,ROUNDUP((Q57-I57-J57)/K57,0)*K57,ROUNDUP(Q57-I57-J57,0)))))</f>
        <v/>
      </c>
      <c r="S57" s="11">
        <f>IF(OR(R57="",M57=""),"",R57*M57)</f>
        <v/>
      </c>
      <c r="T57" s="10">
        <f>IF(OR($A57="",C57="",C57&lt;=0),"",ROUND(I57/C57,0))</f>
        <v/>
      </c>
      <c r="U57" s="10">
        <f>IF(R57="","",IF(R57&gt;0,"De comandat",IF(AND(T57&lt;&gt;"",T57&gt;$D$3),"Surplus","Acoperit")))</f>
        <v/>
      </c>
    </row>
    <row r="58">
      <c r="A58" s="6" t="n"/>
      <c r="B58" s="6" t="n"/>
      <c r="C58" s="6" t="n"/>
      <c r="D58" s="6" t="n"/>
      <c r="E58" s="6" t="n"/>
      <c r="F58" s="6" t="n"/>
      <c r="G58" s="6" t="n"/>
      <c r="H58" s="7" t="n"/>
      <c r="I58" s="6" t="n"/>
      <c r="J58" s="6" t="n"/>
      <c r="K58" s="6" t="n"/>
      <c r="L58" s="6" t="n"/>
      <c r="M58" s="8" t="n"/>
      <c r="N58" s="9">
        <f>IF(OR($A58="",H58=""),"",NORMSINV(H58))</f>
        <v/>
      </c>
      <c r="O58" s="10">
        <f>IF(OR($A58="",N58="",C58=""),"",ROUNDUP(N58*SQRT((E58+G58)*D58^2+C58^2*F58^2),0))</f>
        <v/>
      </c>
      <c r="P58" s="10">
        <f>IF(O58="","",ROUND(C58*E58+O58,0))</f>
        <v/>
      </c>
      <c r="Q58" s="10">
        <f>IF(O58="","",ROUND(C58*(E58+G58)+O58,0))</f>
        <v/>
      </c>
      <c r="R58" s="10">
        <f>IF(Q58="","",IF(Q58-I58-J58&lt;=0,0,MAX(L58,IF(K58&gt;0,ROUNDUP((Q58-I58-J58)/K58,0)*K58,ROUNDUP(Q58-I58-J58,0)))))</f>
        <v/>
      </c>
      <c r="S58" s="11">
        <f>IF(OR(R58="",M58=""),"",R58*M58)</f>
        <v/>
      </c>
      <c r="T58" s="10">
        <f>IF(OR($A58="",C58="",C58&lt;=0),"",ROUND(I58/C58,0))</f>
        <v/>
      </c>
      <c r="U58" s="10">
        <f>IF(R58="","",IF(R58&gt;0,"De comandat",IF(AND(T58&lt;&gt;"",T58&gt;$D$3),"Surplus","Acoperit")))</f>
        <v/>
      </c>
    </row>
    <row r="59">
      <c r="A59" s="6" t="n"/>
      <c r="B59" s="6" t="n"/>
      <c r="C59" s="6" t="n"/>
      <c r="D59" s="6" t="n"/>
      <c r="E59" s="6" t="n"/>
      <c r="F59" s="6" t="n"/>
      <c r="G59" s="6" t="n"/>
      <c r="H59" s="7" t="n"/>
      <c r="I59" s="6" t="n"/>
      <c r="J59" s="6" t="n"/>
      <c r="K59" s="6" t="n"/>
      <c r="L59" s="6" t="n"/>
      <c r="M59" s="8" t="n"/>
      <c r="N59" s="9">
        <f>IF(OR($A59="",H59=""),"",NORMSINV(H59))</f>
        <v/>
      </c>
      <c r="O59" s="10">
        <f>IF(OR($A59="",N59="",C59=""),"",ROUNDUP(N59*SQRT((E59+G59)*D59^2+C59^2*F59^2),0))</f>
        <v/>
      </c>
      <c r="P59" s="10">
        <f>IF(O59="","",ROUND(C59*E59+O59,0))</f>
        <v/>
      </c>
      <c r="Q59" s="10">
        <f>IF(O59="","",ROUND(C59*(E59+G59)+O59,0))</f>
        <v/>
      </c>
      <c r="R59" s="10">
        <f>IF(Q59="","",IF(Q59-I59-J59&lt;=0,0,MAX(L59,IF(K59&gt;0,ROUNDUP((Q59-I59-J59)/K59,0)*K59,ROUNDUP(Q59-I59-J59,0)))))</f>
        <v/>
      </c>
      <c r="S59" s="11">
        <f>IF(OR(R59="",M59=""),"",R59*M59)</f>
        <v/>
      </c>
      <c r="T59" s="10">
        <f>IF(OR($A59="",C59="",C59&lt;=0),"",ROUND(I59/C59,0))</f>
        <v/>
      </c>
      <c r="U59" s="10">
        <f>IF(R59="","",IF(R59&gt;0,"De comandat",IF(AND(T59&lt;&gt;"",T59&gt;$D$3),"Surplus","Acoperit")))</f>
        <v/>
      </c>
    </row>
    <row r="60">
      <c r="A60" s="6" t="n"/>
      <c r="B60" s="6" t="n"/>
      <c r="C60" s="6" t="n"/>
      <c r="D60" s="6" t="n"/>
      <c r="E60" s="6" t="n"/>
      <c r="F60" s="6" t="n"/>
      <c r="G60" s="6" t="n"/>
      <c r="H60" s="7" t="n"/>
      <c r="I60" s="6" t="n"/>
      <c r="J60" s="6" t="n"/>
      <c r="K60" s="6" t="n"/>
      <c r="L60" s="6" t="n"/>
      <c r="M60" s="8" t="n"/>
      <c r="N60" s="9">
        <f>IF(OR($A60="",H60=""),"",NORMSINV(H60))</f>
        <v/>
      </c>
      <c r="O60" s="10">
        <f>IF(OR($A60="",N60="",C60=""),"",ROUNDUP(N60*SQRT((E60+G60)*D60^2+C60^2*F60^2),0))</f>
        <v/>
      </c>
      <c r="P60" s="10">
        <f>IF(O60="","",ROUND(C60*E60+O60,0))</f>
        <v/>
      </c>
      <c r="Q60" s="10">
        <f>IF(O60="","",ROUND(C60*(E60+G60)+O60,0))</f>
        <v/>
      </c>
      <c r="R60" s="10">
        <f>IF(Q60="","",IF(Q60-I60-J60&lt;=0,0,MAX(L60,IF(K60&gt;0,ROUNDUP((Q60-I60-J60)/K60,0)*K60,ROUNDUP(Q60-I60-J60,0)))))</f>
        <v/>
      </c>
      <c r="S60" s="11">
        <f>IF(OR(R60="",M60=""),"",R60*M60)</f>
        <v/>
      </c>
      <c r="T60" s="10">
        <f>IF(OR($A60="",C60="",C60&lt;=0),"",ROUND(I60/C60,0))</f>
        <v/>
      </c>
      <c r="U60" s="10">
        <f>IF(R60="","",IF(R60&gt;0,"De comandat",IF(AND(T60&lt;&gt;"",T60&gt;$D$3),"Surplus","Acoperit")))</f>
        <v/>
      </c>
    </row>
    <row r="61">
      <c r="A61" s="6" t="n"/>
      <c r="B61" s="6" t="n"/>
      <c r="C61" s="6" t="n"/>
      <c r="D61" s="6" t="n"/>
      <c r="E61" s="6" t="n"/>
      <c r="F61" s="6" t="n"/>
      <c r="G61" s="6" t="n"/>
      <c r="H61" s="7" t="n"/>
      <c r="I61" s="6" t="n"/>
      <c r="J61" s="6" t="n"/>
      <c r="K61" s="6" t="n"/>
      <c r="L61" s="6" t="n"/>
      <c r="M61" s="8" t="n"/>
      <c r="N61" s="9">
        <f>IF(OR($A61="",H61=""),"",NORMSINV(H61))</f>
        <v/>
      </c>
      <c r="O61" s="10">
        <f>IF(OR($A61="",N61="",C61=""),"",ROUNDUP(N61*SQRT((E61+G61)*D61^2+C61^2*F61^2),0))</f>
        <v/>
      </c>
      <c r="P61" s="10">
        <f>IF(O61="","",ROUND(C61*E61+O61,0))</f>
        <v/>
      </c>
      <c r="Q61" s="10">
        <f>IF(O61="","",ROUND(C61*(E61+G61)+O61,0))</f>
        <v/>
      </c>
      <c r="R61" s="10">
        <f>IF(Q61="","",IF(Q61-I61-J61&lt;=0,0,MAX(L61,IF(K61&gt;0,ROUNDUP((Q61-I61-J61)/K61,0)*K61,ROUNDUP(Q61-I61-J61,0)))))</f>
        <v/>
      </c>
      <c r="S61" s="11">
        <f>IF(OR(R61="",M61=""),"",R61*M61)</f>
        <v/>
      </c>
      <c r="T61" s="10">
        <f>IF(OR($A61="",C61="",C61&lt;=0),"",ROUND(I61/C61,0))</f>
        <v/>
      </c>
      <c r="U61" s="10">
        <f>IF(R61="","",IF(R61&gt;0,"De comandat",IF(AND(T61&lt;&gt;"",T61&gt;$D$3),"Surplus","Acoperit")))</f>
        <v/>
      </c>
    </row>
    <row r="62">
      <c r="A62" s="6" t="n"/>
      <c r="B62" s="6" t="n"/>
      <c r="C62" s="6" t="n"/>
      <c r="D62" s="6" t="n"/>
      <c r="E62" s="6" t="n"/>
      <c r="F62" s="6" t="n"/>
      <c r="G62" s="6" t="n"/>
      <c r="H62" s="7" t="n"/>
      <c r="I62" s="6" t="n"/>
      <c r="J62" s="6" t="n"/>
      <c r="K62" s="6" t="n"/>
      <c r="L62" s="6" t="n"/>
      <c r="M62" s="8" t="n"/>
      <c r="N62" s="9">
        <f>IF(OR($A62="",H62=""),"",NORMSINV(H62))</f>
        <v/>
      </c>
      <c r="O62" s="10">
        <f>IF(OR($A62="",N62="",C62=""),"",ROUNDUP(N62*SQRT((E62+G62)*D62^2+C62^2*F62^2),0))</f>
        <v/>
      </c>
      <c r="P62" s="10">
        <f>IF(O62="","",ROUND(C62*E62+O62,0))</f>
        <v/>
      </c>
      <c r="Q62" s="10">
        <f>IF(O62="","",ROUND(C62*(E62+G62)+O62,0))</f>
        <v/>
      </c>
      <c r="R62" s="10">
        <f>IF(Q62="","",IF(Q62-I62-J62&lt;=0,0,MAX(L62,IF(K62&gt;0,ROUNDUP((Q62-I62-J62)/K62,0)*K62,ROUNDUP(Q62-I62-J62,0)))))</f>
        <v/>
      </c>
      <c r="S62" s="11">
        <f>IF(OR(R62="",M62=""),"",R62*M62)</f>
        <v/>
      </c>
      <c r="T62" s="10">
        <f>IF(OR($A62="",C62="",C62&lt;=0),"",ROUND(I62/C62,0))</f>
        <v/>
      </c>
      <c r="U62" s="10">
        <f>IF(R62="","",IF(R62&gt;0,"De comandat",IF(AND(T62&lt;&gt;"",T62&gt;$D$3),"Surplus","Acoperit")))</f>
        <v/>
      </c>
    </row>
    <row r="63">
      <c r="A63" s="6" t="n"/>
      <c r="B63" s="6" t="n"/>
      <c r="C63" s="6" t="n"/>
      <c r="D63" s="6" t="n"/>
      <c r="E63" s="6" t="n"/>
      <c r="F63" s="6" t="n"/>
      <c r="G63" s="6" t="n"/>
      <c r="H63" s="7" t="n"/>
      <c r="I63" s="6" t="n"/>
      <c r="J63" s="6" t="n"/>
      <c r="K63" s="6" t="n"/>
      <c r="L63" s="6" t="n"/>
      <c r="M63" s="8" t="n"/>
      <c r="N63" s="9">
        <f>IF(OR($A63="",H63=""),"",NORMSINV(H63))</f>
        <v/>
      </c>
      <c r="O63" s="10">
        <f>IF(OR($A63="",N63="",C63=""),"",ROUNDUP(N63*SQRT((E63+G63)*D63^2+C63^2*F63^2),0))</f>
        <v/>
      </c>
      <c r="P63" s="10">
        <f>IF(O63="","",ROUND(C63*E63+O63,0))</f>
        <v/>
      </c>
      <c r="Q63" s="10">
        <f>IF(O63="","",ROUND(C63*(E63+G63)+O63,0))</f>
        <v/>
      </c>
      <c r="R63" s="10">
        <f>IF(Q63="","",IF(Q63-I63-J63&lt;=0,0,MAX(L63,IF(K63&gt;0,ROUNDUP((Q63-I63-J63)/K63,0)*K63,ROUNDUP(Q63-I63-J63,0)))))</f>
        <v/>
      </c>
      <c r="S63" s="11">
        <f>IF(OR(R63="",M63=""),"",R63*M63)</f>
        <v/>
      </c>
      <c r="T63" s="10">
        <f>IF(OR($A63="",C63="",C63&lt;=0),"",ROUND(I63/C63,0))</f>
        <v/>
      </c>
      <c r="U63" s="10">
        <f>IF(R63="","",IF(R63&gt;0,"De comandat",IF(AND(T63&lt;&gt;"",T63&gt;$D$3),"Surplus","Acoperit")))</f>
        <v/>
      </c>
    </row>
    <row r="64">
      <c r="A64" s="6" t="n"/>
      <c r="B64" s="6" t="n"/>
      <c r="C64" s="6" t="n"/>
      <c r="D64" s="6" t="n"/>
      <c r="E64" s="6" t="n"/>
      <c r="F64" s="6" t="n"/>
      <c r="G64" s="6" t="n"/>
      <c r="H64" s="7" t="n"/>
      <c r="I64" s="6" t="n"/>
      <c r="J64" s="6" t="n"/>
      <c r="K64" s="6" t="n"/>
      <c r="L64" s="6" t="n"/>
      <c r="M64" s="8" t="n"/>
      <c r="N64" s="9">
        <f>IF(OR($A64="",H64=""),"",NORMSINV(H64))</f>
        <v/>
      </c>
      <c r="O64" s="10">
        <f>IF(OR($A64="",N64="",C64=""),"",ROUNDUP(N64*SQRT((E64+G64)*D64^2+C64^2*F64^2),0))</f>
        <v/>
      </c>
      <c r="P64" s="10">
        <f>IF(O64="","",ROUND(C64*E64+O64,0))</f>
        <v/>
      </c>
      <c r="Q64" s="10">
        <f>IF(O64="","",ROUND(C64*(E64+G64)+O64,0))</f>
        <v/>
      </c>
      <c r="R64" s="10">
        <f>IF(Q64="","",IF(Q64-I64-J64&lt;=0,0,MAX(L64,IF(K64&gt;0,ROUNDUP((Q64-I64-J64)/K64,0)*K64,ROUNDUP(Q64-I64-J64,0)))))</f>
        <v/>
      </c>
      <c r="S64" s="11">
        <f>IF(OR(R64="",M64=""),"",R64*M64)</f>
        <v/>
      </c>
      <c r="T64" s="10">
        <f>IF(OR($A64="",C64="",C64&lt;=0),"",ROUND(I64/C64,0))</f>
        <v/>
      </c>
      <c r="U64" s="10">
        <f>IF(R64="","",IF(R64&gt;0,"De comandat",IF(AND(T64&lt;&gt;"",T64&gt;$D$3),"Surplus","Acoperit")))</f>
        <v/>
      </c>
    </row>
    <row r="65">
      <c r="A65" s="6" t="n"/>
      <c r="B65" s="6" t="n"/>
      <c r="C65" s="6" t="n"/>
      <c r="D65" s="6" t="n"/>
      <c r="E65" s="6" t="n"/>
      <c r="F65" s="6" t="n"/>
      <c r="G65" s="6" t="n"/>
      <c r="H65" s="7" t="n"/>
      <c r="I65" s="6" t="n"/>
      <c r="J65" s="6" t="n"/>
      <c r="K65" s="6" t="n"/>
      <c r="L65" s="6" t="n"/>
      <c r="M65" s="8" t="n"/>
      <c r="N65" s="9">
        <f>IF(OR($A65="",H65=""),"",NORMSINV(H65))</f>
        <v/>
      </c>
      <c r="O65" s="10">
        <f>IF(OR($A65="",N65="",C65=""),"",ROUNDUP(N65*SQRT((E65+G65)*D65^2+C65^2*F65^2),0))</f>
        <v/>
      </c>
      <c r="P65" s="10">
        <f>IF(O65="","",ROUND(C65*E65+O65,0))</f>
        <v/>
      </c>
      <c r="Q65" s="10">
        <f>IF(O65="","",ROUND(C65*(E65+G65)+O65,0))</f>
        <v/>
      </c>
      <c r="R65" s="10">
        <f>IF(Q65="","",IF(Q65-I65-J65&lt;=0,0,MAX(L65,IF(K65&gt;0,ROUNDUP((Q65-I65-J65)/K65,0)*K65,ROUNDUP(Q65-I65-J65,0)))))</f>
        <v/>
      </c>
      <c r="S65" s="11">
        <f>IF(OR(R65="",M65=""),"",R65*M65)</f>
        <v/>
      </c>
      <c r="T65" s="10">
        <f>IF(OR($A65="",C65="",C65&lt;=0),"",ROUND(I65/C65,0))</f>
        <v/>
      </c>
      <c r="U65" s="10">
        <f>IF(R65="","",IF(R65&gt;0,"De comandat",IF(AND(T65&lt;&gt;"",T65&gt;$D$3),"Surplus","Acoperit")))</f>
        <v/>
      </c>
    </row>
    <row r="66">
      <c r="A66" s="6" t="n"/>
      <c r="B66" s="6" t="n"/>
      <c r="C66" s="6" t="n"/>
      <c r="D66" s="6" t="n"/>
      <c r="E66" s="6" t="n"/>
      <c r="F66" s="6" t="n"/>
      <c r="G66" s="6" t="n"/>
      <c r="H66" s="7" t="n"/>
      <c r="I66" s="6" t="n"/>
      <c r="J66" s="6" t="n"/>
      <c r="K66" s="6" t="n"/>
      <c r="L66" s="6" t="n"/>
      <c r="M66" s="8" t="n"/>
      <c r="N66" s="9">
        <f>IF(OR($A66="",H66=""),"",NORMSINV(H66))</f>
        <v/>
      </c>
      <c r="O66" s="10">
        <f>IF(OR($A66="",N66="",C66=""),"",ROUNDUP(N66*SQRT((E66+G66)*D66^2+C66^2*F66^2),0))</f>
        <v/>
      </c>
      <c r="P66" s="10">
        <f>IF(O66="","",ROUND(C66*E66+O66,0))</f>
        <v/>
      </c>
      <c r="Q66" s="10">
        <f>IF(O66="","",ROUND(C66*(E66+G66)+O66,0))</f>
        <v/>
      </c>
      <c r="R66" s="10">
        <f>IF(Q66="","",IF(Q66-I66-J66&lt;=0,0,MAX(L66,IF(K66&gt;0,ROUNDUP((Q66-I66-J66)/K66,0)*K66,ROUNDUP(Q66-I66-J66,0)))))</f>
        <v/>
      </c>
      <c r="S66" s="11">
        <f>IF(OR(R66="",M66=""),"",R66*M66)</f>
        <v/>
      </c>
      <c r="T66" s="10">
        <f>IF(OR($A66="",C66="",C66&lt;=0),"",ROUND(I66/C66,0))</f>
        <v/>
      </c>
      <c r="U66" s="10">
        <f>IF(R66="","",IF(R66&gt;0,"De comandat",IF(AND(T66&lt;&gt;"",T66&gt;$D$3),"Surplus","Acoperit")))</f>
        <v/>
      </c>
    </row>
    <row r="67">
      <c r="A67" s="6" t="n"/>
      <c r="B67" s="6" t="n"/>
      <c r="C67" s="6" t="n"/>
      <c r="D67" s="6" t="n"/>
      <c r="E67" s="6" t="n"/>
      <c r="F67" s="6" t="n"/>
      <c r="G67" s="6" t="n"/>
      <c r="H67" s="7" t="n"/>
      <c r="I67" s="6" t="n"/>
      <c r="J67" s="6" t="n"/>
      <c r="K67" s="6" t="n"/>
      <c r="L67" s="6" t="n"/>
      <c r="M67" s="8" t="n"/>
      <c r="N67" s="9">
        <f>IF(OR($A67="",H67=""),"",NORMSINV(H67))</f>
        <v/>
      </c>
      <c r="O67" s="10">
        <f>IF(OR($A67="",N67="",C67=""),"",ROUNDUP(N67*SQRT((E67+G67)*D67^2+C67^2*F67^2),0))</f>
        <v/>
      </c>
      <c r="P67" s="10">
        <f>IF(O67="","",ROUND(C67*E67+O67,0))</f>
        <v/>
      </c>
      <c r="Q67" s="10">
        <f>IF(O67="","",ROUND(C67*(E67+G67)+O67,0))</f>
        <v/>
      </c>
      <c r="R67" s="10">
        <f>IF(Q67="","",IF(Q67-I67-J67&lt;=0,0,MAX(L67,IF(K67&gt;0,ROUNDUP((Q67-I67-J67)/K67,0)*K67,ROUNDUP(Q67-I67-J67,0)))))</f>
        <v/>
      </c>
      <c r="S67" s="11">
        <f>IF(OR(R67="",M67=""),"",R67*M67)</f>
        <v/>
      </c>
      <c r="T67" s="10">
        <f>IF(OR($A67="",C67="",C67&lt;=0),"",ROUND(I67/C67,0))</f>
        <v/>
      </c>
      <c r="U67" s="10">
        <f>IF(R67="","",IF(R67&gt;0,"De comandat",IF(AND(T67&lt;&gt;"",T67&gt;$D$3),"Surplus","Acoperit")))</f>
        <v/>
      </c>
    </row>
    <row r="68">
      <c r="A68" s="6" t="n"/>
      <c r="B68" s="6" t="n"/>
      <c r="C68" s="6" t="n"/>
      <c r="D68" s="6" t="n"/>
      <c r="E68" s="6" t="n"/>
      <c r="F68" s="6" t="n"/>
      <c r="G68" s="6" t="n"/>
      <c r="H68" s="7" t="n"/>
      <c r="I68" s="6" t="n"/>
      <c r="J68" s="6" t="n"/>
      <c r="K68" s="6" t="n"/>
      <c r="L68" s="6" t="n"/>
      <c r="M68" s="8" t="n"/>
      <c r="N68" s="9">
        <f>IF(OR($A68="",H68=""),"",NORMSINV(H68))</f>
        <v/>
      </c>
      <c r="O68" s="10">
        <f>IF(OR($A68="",N68="",C68=""),"",ROUNDUP(N68*SQRT((E68+G68)*D68^2+C68^2*F68^2),0))</f>
        <v/>
      </c>
      <c r="P68" s="10">
        <f>IF(O68="","",ROUND(C68*E68+O68,0))</f>
        <v/>
      </c>
      <c r="Q68" s="10">
        <f>IF(O68="","",ROUND(C68*(E68+G68)+O68,0))</f>
        <v/>
      </c>
      <c r="R68" s="10">
        <f>IF(Q68="","",IF(Q68-I68-J68&lt;=0,0,MAX(L68,IF(K68&gt;0,ROUNDUP((Q68-I68-J68)/K68,0)*K68,ROUNDUP(Q68-I68-J68,0)))))</f>
        <v/>
      </c>
      <c r="S68" s="11">
        <f>IF(OR(R68="",M68=""),"",R68*M68)</f>
        <v/>
      </c>
      <c r="T68" s="10">
        <f>IF(OR($A68="",C68="",C68&lt;=0),"",ROUND(I68/C68,0))</f>
        <v/>
      </c>
      <c r="U68" s="10">
        <f>IF(R68="","",IF(R68&gt;0,"De comandat",IF(AND(T68&lt;&gt;"",T68&gt;$D$3),"Surplus","Acoperit")))</f>
        <v/>
      </c>
    </row>
    <row r="69">
      <c r="A69" s="6" t="n"/>
      <c r="B69" s="6" t="n"/>
      <c r="C69" s="6" t="n"/>
      <c r="D69" s="6" t="n"/>
      <c r="E69" s="6" t="n"/>
      <c r="F69" s="6" t="n"/>
      <c r="G69" s="6" t="n"/>
      <c r="H69" s="7" t="n"/>
      <c r="I69" s="6" t="n"/>
      <c r="J69" s="6" t="n"/>
      <c r="K69" s="6" t="n"/>
      <c r="L69" s="6" t="n"/>
      <c r="M69" s="8" t="n"/>
      <c r="N69" s="9">
        <f>IF(OR($A69="",H69=""),"",NORMSINV(H69))</f>
        <v/>
      </c>
      <c r="O69" s="10">
        <f>IF(OR($A69="",N69="",C69=""),"",ROUNDUP(N69*SQRT((E69+G69)*D69^2+C69^2*F69^2),0))</f>
        <v/>
      </c>
      <c r="P69" s="10">
        <f>IF(O69="","",ROUND(C69*E69+O69,0))</f>
        <v/>
      </c>
      <c r="Q69" s="10">
        <f>IF(O69="","",ROUND(C69*(E69+G69)+O69,0))</f>
        <v/>
      </c>
      <c r="R69" s="10">
        <f>IF(Q69="","",IF(Q69-I69-J69&lt;=0,0,MAX(L69,IF(K69&gt;0,ROUNDUP((Q69-I69-J69)/K69,0)*K69,ROUNDUP(Q69-I69-J69,0)))))</f>
        <v/>
      </c>
      <c r="S69" s="11">
        <f>IF(OR(R69="",M69=""),"",R69*M69)</f>
        <v/>
      </c>
      <c r="T69" s="10">
        <f>IF(OR($A69="",C69="",C69&lt;=0),"",ROUND(I69/C69,0))</f>
        <v/>
      </c>
      <c r="U69" s="10">
        <f>IF(R69="","",IF(R69&gt;0,"De comandat",IF(AND(T69&lt;&gt;"",T69&gt;$D$3),"Surplus","Acoperit")))</f>
        <v/>
      </c>
    </row>
    <row r="70">
      <c r="A70" s="6" t="n"/>
      <c r="B70" s="6" t="n"/>
      <c r="C70" s="6" t="n"/>
      <c r="D70" s="6" t="n"/>
      <c r="E70" s="6" t="n"/>
      <c r="F70" s="6" t="n"/>
      <c r="G70" s="6" t="n"/>
      <c r="H70" s="7" t="n"/>
      <c r="I70" s="6" t="n"/>
      <c r="J70" s="6" t="n"/>
      <c r="K70" s="6" t="n"/>
      <c r="L70" s="6" t="n"/>
      <c r="M70" s="8" t="n"/>
      <c r="N70" s="9">
        <f>IF(OR($A70="",H70=""),"",NORMSINV(H70))</f>
        <v/>
      </c>
      <c r="O70" s="10">
        <f>IF(OR($A70="",N70="",C70=""),"",ROUNDUP(N70*SQRT((E70+G70)*D70^2+C70^2*F70^2),0))</f>
        <v/>
      </c>
      <c r="P70" s="10">
        <f>IF(O70="","",ROUND(C70*E70+O70,0))</f>
        <v/>
      </c>
      <c r="Q70" s="10">
        <f>IF(O70="","",ROUND(C70*(E70+G70)+O70,0))</f>
        <v/>
      </c>
      <c r="R70" s="10">
        <f>IF(Q70="","",IF(Q70-I70-J70&lt;=0,0,MAX(L70,IF(K70&gt;0,ROUNDUP((Q70-I70-J70)/K70,0)*K70,ROUNDUP(Q70-I70-J70,0)))))</f>
        <v/>
      </c>
      <c r="S70" s="11">
        <f>IF(OR(R70="",M70=""),"",R70*M70)</f>
        <v/>
      </c>
      <c r="T70" s="10">
        <f>IF(OR($A70="",C70="",C70&lt;=0),"",ROUND(I70/C70,0))</f>
        <v/>
      </c>
      <c r="U70" s="10">
        <f>IF(R70="","",IF(R70&gt;0,"De comandat",IF(AND(T70&lt;&gt;"",T70&gt;$D$3),"Surplus","Acoperit")))</f>
        <v/>
      </c>
    </row>
    <row r="71">
      <c r="A71" s="6" t="n"/>
      <c r="B71" s="6" t="n"/>
      <c r="C71" s="6" t="n"/>
      <c r="D71" s="6" t="n"/>
      <c r="E71" s="6" t="n"/>
      <c r="F71" s="6" t="n"/>
      <c r="G71" s="6" t="n"/>
      <c r="H71" s="7" t="n"/>
      <c r="I71" s="6" t="n"/>
      <c r="J71" s="6" t="n"/>
      <c r="K71" s="6" t="n"/>
      <c r="L71" s="6" t="n"/>
      <c r="M71" s="8" t="n"/>
      <c r="N71" s="9">
        <f>IF(OR($A71="",H71=""),"",NORMSINV(H71))</f>
        <v/>
      </c>
      <c r="O71" s="10">
        <f>IF(OR($A71="",N71="",C71=""),"",ROUNDUP(N71*SQRT((E71+G71)*D71^2+C71^2*F71^2),0))</f>
        <v/>
      </c>
      <c r="P71" s="10">
        <f>IF(O71="","",ROUND(C71*E71+O71,0))</f>
        <v/>
      </c>
      <c r="Q71" s="10">
        <f>IF(O71="","",ROUND(C71*(E71+G71)+O71,0))</f>
        <v/>
      </c>
      <c r="R71" s="10">
        <f>IF(Q71="","",IF(Q71-I71-J71&lt;=0,0,MAX(L71,IF(K71&gt;0,ROUNDUP((Q71-I71-J71)/K71,0)*K71,ROUNDUP(Q71-I71-J71,0)))))</f>
        <v/>
      </c>
      <c r="S71" s="11">
        <f>IF(OR(R71="",M71=""),"",R71*M71)</f>
        <v/>
      </c>
      <c r="T71" s="10">
        <f>IF(OR($A71="",C71="",C71&lt;=0),"",ROUND(I71/C71,0))</f>
        <v/>
      </c>
      <c r="U71" s="10">
        <f>IF(R71="","",IF(R71&gt;0,"De comandat",IF(AND(T71&lt;&gt;"",T71&gt;$D$3),"Surplus","Acoperit")))</f>
        <v/>
      </c>
    </row>
    <row r="72">
      <c r="A72" s="6" t="n"/>
      <c r="B72" s="6" t="n"/>
      <c r="C72" s="6" t="n"/>
      <c r="D72" s="6" t="n"/>
      <c r="E72" s="6" t="n"/>
      <c r="F72" s="6" t="n"/>
      <c r="G72" s="6" t="n"/>
      <c r="H72" s="7" t="n"/>
      <c r="I72" s="6" t="n"/>
      <c r="J72" s="6" t="n"/>
      <c r="K72" s="6" t="n"/>
      <c r="L72" s="6" t="n"/>
      <c r="M72" s="8" t="n"/>
      <c r="N72" s="9">
        <f>IF(OR($A72="",H72=""),"",NORMSINV(H72))</f>
        <v/>
      </c>
      <c r="O72" s="10">
        <f>IF(OR($A72="",N72="",C72=""),"",ROUNDUP(N72*SQRT((E72+G72)*D72^2+C72^2*F72^2),0))</f>
        <v/>
      </c>
      <c r="P72" s="10">
        <f>IF(O72="","",ROUND(C72*E72+O72,0))</f>
        <v/>
      </c>
      <c r="Q72" s="10">
        <f>IF(O72="","",ROUND(C72*(E72+G72)+O72,0))</f>
        <v/>
      </c>
      <c r="R72" s="10">
        <f>IF(Q72="","",IF(Q72-I72-J72&lt;=0,0,MAX(L72,IF(K72&gt;0,ROUNDUP((Q72-I72-J72)/K72,0)*K72,ROUNDUP(Q72-I72-J72,0)))))</f>
        <v/>
      </c>
      <c r="S72" s="11">
        <f>IF(OR(R72="",M72=""),"",R72*M72)</f>
        <v/>
      </c>
      <c r="T72" s="10">
        <f>IF(OR($A72="",C72="",C72&lt;=0),"",ROUND(I72/C72,0))</f>
        <v/>
      </c>
      <c r="U72" s="10">
        <f>IF(R72="","",IF(R72&gt;0,"De comandat",IF(AND(T72&lt;&gt;"",T72&gt;$D$3),"Surplus","Acoperit")))</f>
        <v/>
      </c>
    </row>
    <row r="73">
      <c r="A73" s="6" t="n"/>
      <c r="B73" s="6" t="n"/>
      <c r="C73" s="6" t="n"/>
      <c r="D73" s="6" t="n"/>
      <c r="E73" s="6" t="n"/>
      <c r="F73" s="6" t="n"/>
      <c r="G73" s="6" t="n"/>
      <c r="H73" s="7" t="n"/>
      <c r="I73" s="6" t="n"/>
      <c r="J73" s="6" t="n"/>
      <c r="K73" s="6" t="n"/>
      <c r="L73" s="6" t="n"/>
      <c r="M73" s="8" t="n"/>
      <c r="N73" s="9">
        <f>IF(OR($A73="",H73=""),"",NORMSINV(H73))</f>
        <v/>
      </c>
      <c r="O73" s="10">
        <f>IF(OR($A73="",N73="",C73=""),"",ROUNDUP(N73*SQRT((E73+G73)*D73^2+C73^2*F73^2),0))</f>
        <v/>
      </c>
      <c r="P73" s="10">
        <f>IF(O73="","",ROUND(C73*E73+O73,0))</f>
        <v/>
      </c>
      <c r="Q73" s="10">
        <f>IF(O73="","",ROUND(C73*(E73+G73)+O73,0))</f>
        <v/>
      </c>
      <c r="R73" s="10">
        <f>IF(Q73="","",IF(Q73-I73-J73&lt;=0,0,MAX(L73,IF(K73&gt;0,ROUNDUP((Q73-I73-J73)/K73,0)*K73,ROUNDUP(Q73-I73-J73,0)))))</f>
        <v/>
      </c>
      <c r="S73" s="11">
        <f>IF(OR(R73="",M73=""),"",R73*M73)</f>
        <v/>
      </c>
      <c r="T73" s="10">
        <f>IF(OR($A73="",C73="",C73&lt;=0),"",ROUND(I73/C73,0))</f>
        <v/>
      </c>
      <c r="U73" s="10">
        <f>IF(R73="","",IF(R73&gt;0,"De comandat",IF(AND(T73&lt;&gt;"",T73&gt;$D$3),"Surplus","Acoperit")))</f>
        <v/>
      </c>
    </row>
    <row r="74">
      <c r="A74" s="6" t="n"/>
      <c r="B74" s="6" t="n"/>
      <c r="C74" s="6" t="n"/>
      <c r="D74" s="6" t="n"/>
      <c r="E74" s="6" t="n"/>
      <c r="F74" s="6" t="n"/>
      <c r="G74" s="6" t="n"/>
      <c r="H74" s="7" t="n"/>
      <c r="I74" s="6" t="n"/>
      <c r="J74" s="6" t="n"/>
      <c r="K74" s="6" t="n"/>
      <c r="L74" s="6" t="n"/>
      <c r="M74" s="8" t="n"/>
      <c r="N74" s="9">
        <f>IF(OR($A74="",H74=""),"",NORMSINV(H74))</f>
        <v/>
      </c>
      <c r="O74" s="10">
        <f>IF(OR($A74="",N74="",C74=""),"",ROUNDUP(N74*SQRT((E74+G74)*D74^2+C74^2*F74^2),0))</f>
        <v/>
      </c>
      <c r="P74" s="10">
        <f>IF(O74="","",ROUND(C74*E74+O74,0))</f>
        <v/>
      </c>
      <c r="Q74" s="10">
        <f>IF(O74="","",ROUND(C74*(E74+G74)+O74,0))</f>
        <v/>
      </c>
      <c r="R74" s="10">
        <f>IF(Q74="","",IF(Q74-I74-J74&lt;=0,0,MAX(L74,IF(K74&gt;0,ROUNDUP((Q74-I74-J74)/K74,0)*K74,ROUNDUP(Q74-I74-J74,0)))))</f>
        <v/>
      </c>
      <c r="S74" s="11">
        <f>IF(OR(R74="",M74=""),"",R74*M74)</f>
        <v/>
      </c>
      <c r="T74" s="10">
        <f>IF(OR($A74="",C74="",C74&lt;=0),"",ROUND(I74/C74,0))</f>
        <v/>
      </c>
      <c r="U74" s="10">
        <f>IF(R74="","",IF(R74&gt;0,"De comandat",IF(AND(T74&lt;&gt;"",T74&gt;$D$3),"Surplus","Acoperit")))</f>
        <v/>
      </c>
    </row>
    <row r="75">
      <c r="A75" s="6" t="n"/>
      <c r="B75" s="6" t="n"/>
      <c r="C75" s="6" t="n"/>
      <c r="D75" s="6" t="n"/>
      <c r="E75" s="6" t="n"/>
      <c r="F75" s="6" t="n"/>
      <c r="G75" s="6" t="n"/>
      <c r="H75" s="7" t="n"/>
      <c r="I75" s="6" t="n"/>
      <c r="J75" s="6" t="n"/>
      <c r="K75" s="6" t="n"/>
      <c r="L75" s="6" t="n"/>
      <c r="M75" s="8" t="n"/>
      <c r="N75" s="9">
        <f>IF(OR($A75="",H75=""),"",NORMSINV(H75))</f>
        <v/>
      </c>
      <c r="O75" s="10">
        <f>IF(OR($A75="",N75="",C75=""),"",ROUNDUP(N75*SQRT((E75+G75)*D75^2+C75^2*F75^2),0))</f>
        <v/>
      </c>
      <c r="P75" s="10">
        <f>IF(O75="","",ROUND(C75*E75+O75,0))</f>
        <v/>
      </c>
      <c r="Q75" s="10">
        <f>IF(O75="","",ROUND(C75*(E75+G75)+O75,0))</f>
        <v/>
      </c>
      <c r="R75" s="10">
        <f>IF(Q75="","",IF(Q75-I75-J75&lt;=0,0,MAX(L75,IF(K75&gt;0,ROUNDUP((Q75-I75-J75)/K75,0)*K75,ROUNDUP(Q75-I75-J75,0)))))</f>
        <v/>
      </c>
      <c r="S75" s="11">
        <f>IF(OR(R75="",M75=""),"",R75*M75)</f>
        <v/>
      </c>
      <c r="T75" s="10">
        <f>IF(OR($A75="",C75="",C75&lt;=0),"",ROUND(I75/C75,0))</f>
        <v/>
      </c>
      <c r="U75" s="10">
        <f>IF(R75="","",IF(R75&gt;0,"De comandat",IF(AND(T75&lt;&gt;"",T75&gt;$D$3),"Surplus","Acoperit")))</f>
        <v/>
      </c>
    </row>
    <row r="76">
      <c r="A76" s="6" t="n"/>
      <c r="B76" s="6" t="n"/>
      <c r="C76" s="6" t="n"/>
      <c r="D76" s="6" t="n"/>
      <c r="E76" s="6" t="n"/>
      <c r="F76" s="6" t="n"/>
      <c r="G76" s="6" t="n"/>
      <c r="H76" s="7" t="n"/>
      <c r="I76" s="6" t="n"/>
      <c r="J76" s="6" t="n"/>
      <c r="K76" s="6" t="n"/>
      <c r="L76" s="6" t="n"/>
      <c r="M76" s="8" t="n"/>
      <c r="N76" s="9">
        <f>IF(OR($A76="",H76=""),"",NORMSINV(H76))</f>
        <v/>
      </c>
      <c r="O76" s="10">
        <f>IF(OR($A76="",N76="",C76=""),"",ROUNDUP(N76*SQRT((E76+G76)*D76^2+C76^2*F76^2),0))</f>
        <v/>
      </c>
      <c r="P76" s="10">
        <f>IF(O76="","",ROUND(C76*E76+O76,0))</f>
        <v/>
      </c>
      <c r="Q76" s="10">
        <f>IF(O76="","",ROUND(C76*(E76+G76)+O76,0))</f>
        <v/>
      </c>
      <c r="R76" s="10">
        <f>IF(Q76="","",IF(Q76-I76-J76&lt;=0,0,MAX(L76,IF(K76&gt;0,ROUNDUP((Q76-I76-J76)/K76,0)*K76,ROUNDUP(Q76-I76-J76,0)))))</f>
        <v/>
      </c>
      <c r="S76" s="11">
        <f>IF(OR(R76="",M76=""),"",R76*M76)</f>
        <v/>
      </c>
      <c r="T76" s="10">
        <f>IF(OR($A76="",C76="",C76&lt;=0),"",ROUND(I76/C76,0))</f>
        <v/>
      </c>
      <c r="U76" s="10">
        <f>IF(R76="","",IF(R76&gt;0,"De comandat",IF(AND(T76&lt;&gt;"",T76&gt;$D$3),"Surplus","Acoperit")))</f>
        <v/>
      </c>
    </row>
    <row r="77">
      <c r="A77" s="6" t="n"/>
      <c r="B77" s="6" t="n"/>
      <c r="C77" s="6" t="n"/>
      <c r="D77" s="6" t="n"/>
      <c r="E77" s="6" t="n"/>
      <c r="F77" s="6" t="n"/>
      <c r="G77" s="6" t="n"/>
      <c r="H77" s="7" t="n"/>
      <c r="I77" s="6" t="n"/>
      <c r="J77" s="6" t="n"/>
      <c r="K77" s="6" t="n"/>
      <c r="L77" s="6" t="n"/>
      <c r="M77" s="8" t="n"/>
      <c r="N77" s="9">
        <f>IF(OR($A77="",H77=""),"",NORMSINV(H77))</f>
        <v/>
      </c>
      <c r="O77" s="10">
        <f>IF(OR($A77="",N77="",C77=""),"",ROUNDUP(N77*SQRT((E77+G77)*D77^2+C77^2*F77^2),0))</f>
        <v/>
      </c>
      <c r="P77" s="10">
        <f>IF(O77="","",ROUND(C77*E77+O77,0))</f>
        <v/>
      </c>
      <c r="Q77" s="10">
        <f>IF(O77="","",ROUND(C77*(E77+G77)+O77,0))</f>
        <v/>
      </c>
      <c r="R77" s="10">
        <f>IF(Q77="","",IF(Q77-I77-J77&lt;=0,0,MAX(L77,IF(K77&gt;0,ROUNDUP((Q77-I77-J77)/K77,0)*K77,ROUNDUP(Q77-I77-J77,0)))))</f>
        <v/>
      </c>
      <c r="S77" s="11">
        <f>IF(OR(R77="",M77=""),"",R77*M77)</f>
        <v/>
      </c>
      <c r="T77" s="10">
        <f>IF(OR($A77="",C77="",C77&lt;=0),"",ROUND(I77/C77,0))</f>
        <v/>
      </c>
      <c r="U77" s="10">
        <f>IF(R77="","",IF(R77&gt;0,"De comandat",IF(AND(T77&lt;&gt;"",T77&gt;$D$3),"Surplus","Acoperit")))</f>
        <v/>
      </c>
    </row>
    <row r="78">
      <c r="A78" s="6" t="n"/>
      <c r="B78" s="6" t="n"/>
      <c r="C78" s="6" t="n"/>
      <c r="D78" s="6" t="n"/>
      <c r="E78" s="6" t="n"/>
      <c r="F78" s="6" t="n"/>
      <c r="G78" s="6" t="n"/>
      <c r="H78" s="7" t="n"/>
      <c r="I78" s="6" t="n"/>
      <c r="J78" s="6" t="n"/>
      <c r="K78" s="6" t="n"/>
      <c r="L78" s="6" t="n"/>
      <c r="M78" s="8" t="n"/>
      <c r="N78" s="9">
        <f>IF(OR($A78="",H78=""),"",NORMSINV(H78))</f>
        <v/>
      </c>
      <c r="O78" s="10">
        <f>IF(OR($A78="",N78="",C78=""),"",ROUNDUP(N78*SQRT((E78+G78)*D78^2+C78^2*F78^2),0))</f>
        <v/>
      </c>
      <c r="P78" s="10">
        <f>IF(O78="","",ROUND(C78*E78+O78,0))</f>
        <v/>
      </c>
      <c r="Q78" s="10">
        <f>IF(O78="","",ROUND(C78*(E78+G78)+O78,0))</f>
        <v/>
      </c>
      <c r="R78" s="10">
        <f>IF(Q78="","",IF(Q78-I78-J78&lt;=0,0,MAX(L78,IF(K78&gt;0,ROUNDUP((Q78-I78-J78)/K78,0)*K78,ROUNDUP(Q78-I78-J78,0)))))</f>
        <v/>
      </c>
      <c r="S78" s="11">
        <f>IF(OR(R78="",M78=""),"",R78*M78)</f>
        <v/>
      </c>
      <c r="T78" s="10">
        <f>IF(OR($A78="",C78="",C78&lt;=0),"",ROUND(I78/C78,0))</f>
        <v/>
      </c>
      <c r="U78" s="10">
        <f>IF(R78="","",IF(R78&gt;0,"De comandat",IF(AND(T78&lt;&gt;"",T78&gt;$D$3),"Surplus","Acoperit")))</f>
        <v/>
      </c>
    </row>
    <row r="79">
      <c r="A79" s="6" t="n"/>
      <c r="B79" s="6" t="n"/>
      <c r="C79" s="6" t="n"/>
      <c r="D79" s="6" t="n"/>
      <c r="E79" s="6" t="n"/>
      <c r="F79" s="6" t="n"/>
      <c r="G79" s="6" t="n"/>
      <c r="H79" s="7" t="n"/>
      <c r="I79" s="6" t="n"/>
      <c r="J79" s="6" t="n"/>
      <c r="K79" s="6" t="n"/>
      <c r="L79" s="6" t="n"/>
      <c r="M79" s="8" t="n"/>
      <c r="N79" s="9">
        <f>IF(OR($A79="",H79=""),"",NORMSINV(H79))</f>
        <v/>
      </c>
      <c r="O79" s="10">
        <f>IF(OR($A79="",N79="",C79=""),"",ROUNDUP(N79*SQRT((E79+G79)*D79^2+C79^2*F79^2),0))</f>
        <v/>
      </c>
      <c r="P79" s="10">
        <f>IF(O79="","",ROUND(C79*E79+O79,0))</f>
        <v/>
      </c>
      <c r="Q79" s="10">
        <f>IF(O79="","",ROUND(C79*(E79+G79)+O79,0))</f>
        <v/>
      </c>
      <c r="R79" s="10">
        <f>IF(Q79="","",IF(Q79-I79-J79&lt;=0,0,MAX(L79,IF(K79&gt;0,ROUNDUP((Q79-I79-J79)/K79,0)*K79,ROUNDUP(Q79-I79-J79,0)))))</f>
        <v/>
      </c>
      <c r="S79" s="11">
        <f>IF(OR(R79="",M79=""),"",R79*M79)</f>
        <v/>
      </c>
      <c r="T79" s="10">
        <f>IF(OR($A79="",C79="",C79&lt;=0),"",ROUND(I79/C79,0))</f>
        <v/>
      </c>
      <c r="U79" s="10">
        <f>IF(R79="","",IF(R79&gt;0,"De comandat",IF(AND(T79&lt;&gt;"",T79&gt;$D$3),"Surplus","Acoperit")))</f>
        <v/>
      </c>
    </row>
    <row r="80">
      <c r="A80" s="6" t="n"/>
      <c r="B80" s="6" t="n"/>
      <c r="C80" s="6" t="n"/>
      <c r="D80" s="6" t="n"/>
      <c r="E80" s="6" t="n"/>
      <c r="F80" s="6" t="n"/>
      <c r="G80" s="6" t="n"/>
      <c r="H80" s="7" t="n"/>
      <c r="I80" s="6" t="n"/>
      <c r="J80" s="6" t="n"/>
      <c r="K80" s="6" t="n"/>
      <c r="L80" s="6" t="n"/>
      <c r="M80" s="8" t="n"/>
      <c r="N80" s="9">
        <f>IF(OR($A80="",H80=""),"",NORMSINV(H80))</f>
        <v/>
      </c>
      <c r="O80" s="10">
        <f>IF(OR($A80="",N80="",C80=""),"",ROUNDUP(N80*SQRT((E80+G80)*D80^2+C80^2*F80^2),0))</f>
        <v/>
      </c>
      <c r="P80" s="10">
        <f>IF(O80="","",ROUND(C80*E80+O80,0))</f>
        <v/>
      </c>
      <c r="Q80" s="10">
        <f>IF(O80="","",ROUND(C80*(E80+G80)+O80,0))</f>
        <v/>
      </c>
      <c r="R80" s="10">
        <f>IF(Q80="","",IF(Q80-I80-J80&lt;=0,0,MAX(L80,IF(K80&gt;0,ROUNDUP((Q80-I80-J80)/K80,0)*K80,ROUNDUP(Q80-I80-J80,0)))))</f>
        <v/>
      </c>
      <c r="S80" s="11">
        <f>IF(OR(R80="",M80=""),"",R80*M80)</f>
        <v/>
      </c>
      <c r="T80" s="10">
        <f>IF(OR($A80="",C80="",C80&lt;=0),"",ROUND(I80/C80,0))</f>
        <v/>
      </c>
      <c r="U80" s="10">
        <f>IF(R80="","",IF(R80&gt;0,"De comandat",IF(AND(T80&lt;&gt;"",T80&gt;$D$3),"Surplus","Acoperit")))</f>
        <v/>
      </c>
    </row>
    <row r="81">
      <c r="A81" s="6" t="n"/>
      <c r="B81" s="6" t="n"/>
      <c r="C81" s="6" t="n"/>
      <c r="D81" s="6" t="n"/>
      <c r="E81" s="6" t="n"/>
      <c r="F81" s="6" t="n"/>
      <c r="G81" s="6" t="n"/>
      <c r="H81" s="7" t="n"/>
      <c r="I81" s="6" t="n"/>
      <c r="J81" s="6" t="n"/>
      <c r="K81" s="6" t="n"/>
      <c r="L81" s="6" t="n"/>
      <c r="M81" s="8" t="n"/>
      <c r="N81" s="9">
        <f>IF(OR($A81="",H81=""),"",NORMSINV(H81))</f>
        <v/>
      </c>
      <c r="O81" s="10">
        <f>IF(OR($A81="",N81="",C81=""),"",ROUNDUP(N81*SQRT((E81+G81)*D81^2+C81^2*F81^2),0))</f>
        <v/>
      </c>
      <c r="P81" s="10">
        <f>IF(O81="","",ROUND(C81*E81+O81,0))</f>
        <v/>
      </c>
      <c r="Q81" s="10">
        <f>IF(O81="","",ROUND(C81*(E81+G81)+O81,0))</f>
        <v/>
      </c>
      <c r="R81" s="10">
        <f>IF(Q81="","",IF(Q81-I81-J81&lt;=0,0,MAX(L81,IF(K81&gt;0,ROUNDUP((Q81-I81-J81)/K81,0)*K81,ROUNDUP(Q81-I81-J81,0)))))</f>
        <v/>
      </c>
      <c r="S81" s="11">
        <f>IF(OR(R81="",M81=""),"",R81*M81)</f>
        <v/>
      </c>
      <c r="T81" s="10">
        <f>IF(OR($A81="",C81="",C81&lt;=0),"",ROUND(I81/C81,0))</f>
        <v/>
      </c>
      <c r="U81" s="10">
        <f>IF(R81="","",IF(R81&gt;0,"De comandat",IF(AND(T81&lt;&gt;"",T81&gt;$D$3),"Surplus","Acoperit")))</f>
        <v/>
      </c>
    </row>
    <row r="82">
      <c r="A82" s="6" t="n"/>
      <c r="B82" s="6" t="n"/>
      <c r="C82" s="6" t="n"/>
      <c r="D82" s="6" t="n"/>
      <c r="E82" s="6" t="n"/>
      <c r="F82" s="6" t="n"/>
      <c r="G82" s="6" t="n"/>
      <c r="H82" s="7" t="n"/>
      <c r="I82" s="6" t="n"/>
      <c r="J82" s="6" t="n"/>
      <c r="K82" s="6" t="n"/>
      <c r="L82" s="6" t="n"/>
      <c r="M82" s="8" t="n"/>
      <c r="N82" s="9">
        <f>IF(OR($A82="",H82=""),"",NORMSINV(H82))</f>
        <v/>
      </c>
      <c r="O82" s="10">
        <f>IF(OR($A82="",N82="",C82=""),"",ROUNDUP(N82*SQRT((E82+G82)*D82^2+C82^2*F82^2),0))</f>
        <v/>
      </c>
      <c r="P82" s="10">
        <f>IF(O82="","",ROUND(C82*E82+O82,0))</f>
        <v/>
      </c>
      <c r="Q82" s="10">
        <f>IF(O82="","",ROUND(C82*(E82+G82)+O82,0))</f>
        <v/>
      </c>
      <c r="R82" s="10">
        <f>IF(Q82="","",IF(Q82-I82-J82&lt;=0,0,MAX(L82,IF(K82&gt;0,ROUNDUP((Q82-I82-J82)/K82,0)*K82,ROUNDUP(Q82-I82-J82,0)))))</f>
        <v/>
      </c>
      <c r="S82" s="11">
        <f>IF(OR(R82="",M82=""),"",R82*M82)</f>
        <v/>
      </c>
      <c r="T82" s="10">
        <f>IF(OR($A82="",C82="",C82&lt;=0),"",ROUND(I82/C82,0))</f>
        <v/>
      </c>
      <c r="U82" s="10">
        <f>IF(R82="","",IF(R82&gt;0,"De comandat",IF(AND(T82&lt;&gt;"",T82&gt;$D$3),"Surplus","Acoperit")))</f>
        <v/>
      </c>
    </row>
    <row r="83">
      <c r="A83" s="6" t="n"/>
      <c r="B83" s="6" t="n"/>
      <c r="C83" s="6" t="n"/>
      <c r="D83" s="6" t="n"/>
      <c r="E83" s="6" t="n"/>
      <c r="F83" s="6" t="n"/>
      <c r="G83" s="6" t="n"/>
      <c r="H83" s="7" t="n"/>
      <c r="I83" s="6" t="n"/>
      <c r="J83" s="6" t="n"/>
      <c r="K83" s="6" t="n"/>
      <c r="L83" s="6" t="n"/>
      <c r="M83" s="8" t="n"/>
      <c r="N83" s="9">
        <f>IF(OR($A83="",H83=""),"",NORMSINV(H83))</f>
        <v/>
      </c>
      <c r="O83" s="10">
        <f>IF(OR($A83="",N83="",C83=""),"",ROUNDUP(N83*SQRT((E83+G83)*D83^2+C83^2*F83^2),0))</f>
        <v/>
      </c>
      <c r="P83" s="10">
        <f>IF(O83="","",ROUND(C83*E83+O83,0))</f>
        <v/>
      </c>
      <c r="Q83" s="10">
        <f>IF(O83="","",ROUND(C83*(E83+G83)+O83,0))</f>
        <v/>
      </c>
      <c r="R83" s="10">
        <f>IF(Q83="","",IF(Q83-I83-J83&lt;=0,0,MAX(L83,IF(K83&gt;0,ROUNDUP((Q83-I83-J83)/K83,0)*K83,ROUNDUP(Q83-I83-J83,0)))))</f>
        <v/>
      </c>
      <c r="S83" s="11">
        <f>IF(OR(R83="",M83=""),"",R83*M83)</f>
        <v/>
      </c>
      <c r="T83" s="10">
        <f>IF(OR($A83="",C83="",C83&lt;=0),"",ROUND(I83/C83,0))</f>
        <v/>
      </c>
      <c r="U83" s="10">
        <f>IF(R83="","",IF(R83&gt;0,"De comandat",IF(AND(T83&lt;&gt;"",T83&gt;$D$3),"Surplus","Acoperit")))</f>
        <v/>
      </c>
    </row>
    <row r="84">
      <c r="A84" s="6" t="n"/>
      <c r="B84" s="6" t="n"/>
      <c r="C84" s="6" t="n"/>
      <c r="D84" s="6" t="n"/>
      <c r="E84" s="6" t="n"/>
      <c r="F84" s="6" t="n"/>
      <c r="G84" s="6" t="n"/>
      <c r="H84" s="7" t="n"/>
      <c r="I84" s="6" t="n"/>
      <c r="J84" s="6" t="n"/>
      <c r="K84" s="6" t="n"/>
      <c r="L84" s="6" t="n"/>
      <c r="M84" s="8" t="n"/>
      <c r="N84" s="9">
        <f>IF(OR($A84="",H84=""),"",NORMSINV(H84))</f>
        <v/>
      </c>
      <c r="O84" s="10">
        <f>IF(OR($A84="",N84="",C84=""),"",ROUNDUP(N84*SQRT((E84+G84)*D84^2+C84^2*F84^2),0))</f>
        <v/>
      </c>
      <c r="P84" s="10">
        <f>IF(O84="","",ROUND(C84*E84+O84,0))</f>
        <v/>
      </c>
      <c r="Q84" s="10">
        <f>IF(O84="","",ROUND(C84*(E84+G84)+O84,0))</f>
        <v/>
      </c>
      <c r="R84" s="10">
        <f>IF(Q84="","",IF(Q84-I84-J84&lt;=0,0,MAX(L84,IF(K84&gt;0,ROUNDUP((Q84-I84-J84)/K84,0)*K84,ROUNDUP(Q84-I84-J84,0)))))</f>
        <v/>
      </c>
      <c r="S84" s="11">
        <f>IF(OR(R84="",M84=""),"",R84*M84)</f>
        <v/>
      </c>
      <c r="T84" s="10">
        <f>IF(OR($A84="",C84="",C84&lt;=0),"",ROUND(I84/C84,0))</f>
        <v/>
      </c>
      <c r="U84" s="10">
        <f>IF(R84="","",IF(R84&gt;0,"De comandat",IF(AND(T84&lt;&gt;"",T84&gt;$D$3),"Surplus","Acoperit")))</f>
        <v/>
      </c>
    </row>
    <row r="85">
      <c r="A85" s="6" t="n"/>
      <c r="B85" s="6" t="n"/>
      <c r="C85" s="6" t="n"/>
      <c r="D85" s="6" t="n"/>
      <c r="E85" s="6" t="n"/>
      <c r="F85" s="6" t="n"/>
      <c r="G85" s="6" t="n"/>
      <c r="H85" s="7" t="n"/>
      <c r="I85" s="6" t="n"/>
      <c r="J85" s="6" t="n"/>
      <c r="K85" s="6" t="n"/>
      <c r="L85" s="6" t="n"/>
      <c r="M85" s="8" t="n"/>
      <c r="N85" s="9">
        <f>IF(OR($A85="",H85=""),"",NORMSINV(H85))</f>
        <v/>
      </c>
      <c r="O85" s="10">
        <f>IF(OR($A85="",N85="",C85=""),"",ROUNDUP(N85*SQRT((E85+G85)*D85^2+C85^2*F85^2),0))</f>
        <v/>
      </c>
      <c r="P85" s="10">
        <f>IF(O85="","",ROUND(C85*E85+O85,0))</f>
        <v/>
      </c>
      <c r="Q85" s="10">
        <f>IF(O85="","",ROUND(C85*(E85+G85)+O85,0))</f>
        <v/>
      </c>
      <c r="R85" s="10">
        <f>IF(Q85="","",IF(Q85-I85-J85&lt;=0,0,MAX(L85,IF(K85&gt;0,ROUNDUP((Q85-I85-J85)/K85,0)*K85,ROUNDUP(Q85-I85-J85,0)))))</f>
        <v/>
      </c>
      <c r="S85" s="11">
        <f>IF(OR(R85="",M85=""),"",R85*M85)</f>
        <v/>
      </c>
      <c r="T85" s="10">
        <f>IF(OR($A85="",C85="",C85&lt;=0),"",ROUND(I85/C85,0))</f>
        <v/>
      </c>
      <c r="U85" s="10">
        <f>IF(R85="","",IF(R85&gt;0,"De comandat",IF(AND(T85&lt;&gt;"",T85&gt;$D$3),"Surplus","Acoperit")))</f>
        <v/>
      </c>
    </row>
    <row r="86">
      <c r="A86" s="6" t="n"/>
      <c r="B86" s="6" t="n"/>
      <c r="C86" s="6" t="n"/>
      <c r="D86" s="6" t="n"/>
      <c r="E86" s="6" t="n"/>
      <c r="F86" s="6" t="n"/>
      <c r="G86" s="6" t="n"/>
      <c r="H86" s="7" t="n"/>
      <c r="I86" s="6" t="n"/>
      <c r="J86" s="6" t="n"/>
      <c r="K86" s="6" t="n"/>
      <c r="L86" s="6" t="n"/>
      <c r="M86" s="8" t="n"/>
      <c r="N86" s="9">
        <f>IF(OR($A86="",H86=""),"",NORMSINV(H86))</f>
        <v/>
      </c>
      <c r="O86" s="10">
        <f>IF(OR($A86="",N86="",C86=""),"",ROUNDUP(N86*SQRT((E86+G86)*D86^2+C86^2*F86^2),0))</f>
        <v/>
      </c>
      <c r="P86" s="10">
        <f>IF(O86="","",ROUND(C86*E86+O86,0))</f>
        <v/>
      </c>
      <c r="Q86" s="10">
        <f>IF(O86="","",ROUND(C86*(E86+G86)+O86,0))</f>
        <v/>
      </c>
      <c r="R86" s="10">
        <f>IF(Q86="","",IF(Q86-I86-J86&lt;=0,0,MAX(L86,IF(K86&gt;0,ROUNDUP((Q86-I86-J86)/K86,0)*K86,ROUNDUP(Q86-I86-J86,0)))))</f>
        <v/>
      </c>
      <c r="S86" s="11">
        <f>IF(OR(R86="",M86=""),"",R86*M86)</f>
        <v/>
      </c>
      <c r="T86" s="10">
        <f>IF(OR($A86="",C86="",C86&lt;=0),"",ROUND(I86/C86,0))</f>
        <v/>
      </c>
      <c r="U86" s="10">
        <f>IF(R86="","",IF(R86&gt;0,"De comandat",IF(AND(T86&lt;&gt;"",T86&gt;$D$3),"Surplus","Acoperit")))</f>
        <v/>
      </c>
    </row>
    <row r="87">
      <c r="A87" s="6" t="n"/>
      <c r="B87" s="6" t="n"/>
      <c r="C87" s="6" t="n"/>
      <c r="D87" s="6" t="n"/>
      <c r="E87" s="6" t="n"/>
      <c r="F87" s="6" t="n"/>
      <c r="G87" s="6" t="n"/>
      <c r="H87" s="7" t="n"/>
      <c r="I87" s="6" t="n"/>
      <c r="J87" s="6" t="n"/>
      <c r="K87" s="6" t="n"/>
      <c r="L87" s="6" t="n"/>
      <c r="M87" s="8" t="n"/>
      <c r="N87" s="9">
        <f>IF(OR($A87="",H87=""),"",NORMSINV(H87))</f>
        <v/>
      </c>
      <c r="O87" s="10">
        <f>IF(OR($A87="",N87="",C87=""),"",ROUNDUP(N87*SQRT((E87+G87)*D87^2+C87^2*F87^2),0))</f>
        <v/>
      </c>
      <c r="P87" s="10">
        <f>IF(O87="","",ROUND(C87*E87+O87,0))</f>
        <v/>
      </c>
      <c r="Q87" s="10">
        <f>IF(O87="","",ROUND(C87*(E87+G87)+O87,0))</f>
        <v/>
      </c>
      <c r="R87" s="10">
        <f>IF(Q87="","",IF(Q87-I87-J87&lt;=0,0,MAX(L87,IF(K87&gt;0,ROUNDUP((Q87-I87-J87)/K87,0)*K87,ROUNDUP(Q87-I87-J87,0)))))</f>
        <v/>
      </c>
      <c r="S87" s="11">
        <f>IF(OR(R87="",M87=""),"",R87*M87)</f>
        <v/>
      </c>
      <c r="T87" s="10">
        <f>IF(OR($A87="",C87="",C87&lt;=0),"",ROUND(I87/C87,0))</f>
        <v/>
      </c>
      <c r="U87" s="10">
        <f>IF(R87="","",IF(R87&gt;0,"De comandat",IF(AND(T87&lt;&gt;"",T87&gt;$D$3),"Surplus","Acoperit")))</f>
        <v/>
      </c>
    </row>
    <row r="88">
      <c r="A88" s="6" t="n"/>
      <c r="B88" s="6" t="n"/>
      <c r="C88" s="6" t="n"/>
      <c r="D88" s="6" t="n"/>
      <c r="E88" s="6" t="n"/>
      <c r="F88" s="6" t="n"/>
      <c r="G88" s="6" t="n"/>
      <c r="H88" s="7" t="n"/>
      <c r="I88" s="6" t="n"/>
      <c r="J88" s="6" t="n"/>
      <c r="K88" s="6" t="n"/>
      <c r="L88" s="6" t="n"/>
      <c r="M88" s="8" t="n"/>
      <c r="N88" s="9">
        <f>IF(OR($A88="",H88=""),"",NORMSINV(H88))</f>
        <v/>
      </c>
      <c r="O88" s="10">
        <f>IF(OR($A88="",N88="",C88=""),"",ROUNDUP(N88*SQRT((E88+G88)*D88^2+C88^2*F88^2),0))</f>
        <v/>
      </c>
      <c r="P88" s="10">
        <f>IF(O88="","",ROUND(C88*E88+O88,0))</f>
        <v/>
      </c>
      <c r="Q88" s="10">
        <f>IF(O88="","",ROUND(C88*(E88+G88)+O88,0))</f>
        <v/>
      </c>
      <c r="R88" s="10">
        <f>IF(Q88="","",IF(Q88-I88-J88&lt;=0,0,MAX(L88,IF(K88&gt;0,ROUNDUP((Q88-I88-J88)/K88,0)*K88,ROUNDUP(Q88-I88-J88,0)))))</f>
        <v/>
      </c>
      <c r="S88" s="11">
        <f>IF(OR(R88="",M88=""),"",R88*M88)</f>
        <v/>
      </c>
      <c r="T88" s="10">
        <f>IF(OR($A88="",C88="",C88&lt;=0),"",ROUND(I88/C88,0))</f>
        <v/>
      </c>
      <c r="U88" s="10">
        <f>IF(R88="","",IF(R88&gt;0,"De comandat",IF(AND(T88&lt;&gt;"",T88&gt;$D$3),"Surplus","Acoperit")))</f>
        <v/>
      </c>
    </row>
    <row r="89">
      <c r="A89" s="6" t="n"/>
      <c r="B89" s="6" t="n"/>
      <c r="C89" s="6" t="n"/>
      <c r="D89" s="6" t="n"/>
      <c r="E89" s="6" t="n"/>
      <c r="F89" s="6" t="n"/>
      <c r="G89" s="6" t="n"/>
      <c r="H89" s="7" t="n"/>
      <c r="I89" s="6" t="n"/>
      <c r="J89" s="6" t="n"/>
      <c r="K89" s="6" t="n"/>
      <c r="L89" s="6" t="n"/>
      <c r="M89" s="8" t="n"/>
      <c r="N89" s="9">
        <f>IF(OR($A89="",H89=""),"",NORMSINV(H89))</f>
        <v/>
      </c>
      <c r="O89" s="10">
        <f>IF(OR($A89="",N89="",C89=""),"",ROUNDUP(N89*SQRT((E89+G89)*D89^2+C89^2*F89^2),0))</f>
        <v/>
      </c>
      <c r="P89" s="10">
        <f>IF(O89="","",ROUND(C89*E89+O89,0))</f>
        <v/>
      </c>
      <c r="Q89" s="10">
        <f>IF(O89="","",ROUND(C89*(E89+G89)+O89,0))</f>
        <v/>
      </c>
      <c r="R89" s="10">
        <f>IF(Q89="","",IF(Q89-I89-J89&lt;=0,0,MAX(L89,IF(K89&gt;0,ROUNDUP((Q89-I89-J89)/K89,0)*K89,ROUNDUP(Q89-I89-J89,0)))))</f>
        <v/>
      </c>
      <c r="S89" s="11">
        <f>IF(OR(R89="",M89=""),"",R89*M89)</f>
        <v/>
      </c>
      <c r="T89" s="10">
        <f>IF(OR($A89="",C89="",C89&lt;=0),"",ROUND(I89/C89,0))</f>
        <v/>
      </c>
      <c r="U89" s="10">
        <f>IF(R89="","",IF(R89&gt;0,"De comandat",IF(AND(T89&lt;&gt;"",T89&gt;$D$3),"Surplus","Acoperit")))</f>
        <v/>
      </c>
    </row>
    <row r="90">
      <c r="A90" s="6" t="n"/>
      <c r="B90" s="6" t="n"/>
      <c r="C90" s="6" t="n"/>
      <c r="D90" s="6" t="n"/>
      <c r="E90" s="6" t="n"/>
      <c r="F90" s="6" t="n"/>
      <c r="G90" s="6" t="n"/>
      <c r="H90" s="7" t="n"/>
      <c r="I90" s="6" t="n"/>
      <c r="J90" s="6" t="n"/>
      <c r="K90" s="6" t="n"/>
      <c r="L90" s="6" t="n"/>
      <c r="M90" s="8" t="n"/>
      <c r="N90" s="9">
        <f>IF(OR($A90="",H90=""),"",NORMSINV(H90))</f>
        <v/>
      </c>
      <c r="O90" s="10">
        <f>IF(OR($A90="",N90="",C90=""),"",ROUNDUP(N90*SQRT((E90+G90)*D90^2+C90^2*F90^2),0))</f>
        <v/>
      </c>
      <c r="P90" s="10">
        <f>IF(O90="","",ROUND(C90*E90+O90,0))</f>
        <v/>
      </c>
      <c r="Q90" s="10">
        <f>IF(O90="","",ROUND(C90*(E90+G90)+O90,0))</f>
        <v/>
      </c>
      <c r="R90" s="10">
        <f>IF(Q90="","",IF(Q90-I90-J90&lt;=0,0,MAX(L90,IF(K90&gt;0,ROUNDUP((Q90-I90-J90)/K90,0)*K90,ROUNDUP(Q90-I90-J90,0)))))</f>
        <v/>
      </c>
      <c r="S90" s="11">
        <f>IF(OR(R90="",M90=""),"",R90*M90)</f>
        <v/>
      </c>
      <c r="T90" s="10">
        <f>IF(OR($A90="",C90="",C90&lt;=0),"",ROUND(I90/C90,0))</f>
        <v/>
      </c>
      <c r="U90" s="10">
        <f>IF(R90="","",IF(R90&gt;0,"De comandat",IF(AND(T90&lt;&gt;"",T90&gt;$D$3),"Surplus","Acoperit")))</f>
        <v/>
      </c>
    </row>
    <row r="91">
      <c r="A91" s="6" t="n"/>
      <c r="B91" s="6" t="n"/>
      <c r="C91" s="6" t="n"/>
      <c r="D91" s="6" t="n"/>
      <c r="E91" s="6" t="n"/>
      <c r="F91" s="6" t="n"/>
      <c r="G91" s="6" t="n"/>
      <c r="H91" s="7" t="n"/>
      <c r="I91" s="6" t="n"/>
      <c r="J91" s="6" t="n"/>
      <c r="K91" s="6" t="n"/>
      <c r="L91" s="6" t="n"/>
      <c r="M91" s="8" t="n"/>
      <c r="N91" s="9">
        <f>IF(OR($A91="",H91=""),"",NORMSINV(H91))</f>
        <v/>
      </c>
      <c r="O91" s="10">
        <f>IF(OR($A91="",N91="",C91=""),"",ROUNDUP(N91*SQRT((E91+G91)*D91^2+C91^2*F91^2),0))</f>
        <v/>
      </c>
      <c r="P91" s="10">
        <f>IF(O91="","",ROUND(C91*E91+O91,0))</f>
        <v/>
      </c>
      <c r="Q91" s="10">
        <f>IF(O91="","",ROUND(C91*(E91+G91)+O91,0))</f>
        <v/>
      </c>
      <c r="R91" s="10">
        <f>IF(Q91="","",IF(Q91-I91-J91&lt;=0,0,MAX(L91,IF(K91&gt;0,ROUNDUP((Q91-I91-J91)/K91,0)*K91,ROUNDUP(Q91-I91-J91,0)))))</f>
        <v/>
      </c>
      <c r="S91" s="11">
        <f>IF(OR(R91="",M91=""),"",R91*M91)</f>
        <v/>
      </c>
      <c r="T91" s="10">
        <f>IF(OR($A91="",C91="",C91&lt;=0),"",ROUND(I91/C91,0))</f>
        <v/>
      </c>
      <c r="U91" s="10">
        <f>IF(R91="","",IF(R91&gt;0,"De comandat",IF(AND(T91&lt;&gt;"",T91&gt;$D$3),"Surplus","Acoperit")))</f>
        <v/>
      </c>
    </row>
    <row r="92">
      <c r="A92" s="6" t="n"/>
      <c r="B92" s="6" t="n"/>
      <c r="C92" s="6" t="n"/>
      <c r="D92" s="6" t="n"/>
      <c r="E92" s="6" t="n"/>
      <c r="F92" s="6" t="n"/>
      <c r="G92" s="6" t="n"/>
      <c r="H92" s="7" t="n"/>
      <c r="I92" s="6" t="n"/>
      <c r="J92" s="6" t="n"/>
      <c r="K92" s="6" t="n"/>
      <c r="L92" s="6" t="n"/>
      <c r="M92" s="8" t="n"/>
      <c r="N92" s="9">
        <f>IF(OR($A92="",H92=""),"",NORMSINV(H92))</f>
        <v/>
      </c>
      <c r="O92" s="10">
        <f>IF(OR($A92="",N92="",C92=""),"",ROUNDUP(N92*SQRT((E92+G92)*D92^2+C92^2*F92^2),0))</f>
        <v/>
      </c>
      <c r="P92" s="10">
        <f>IF(O92="","",ROUND(C92*E92+O92,0))</f>
        <v/>
      </c>
      <c r="Q92" s="10">
        <f>IF(O92="","",ROUND(C92*(E92+G92)+O92,0))</f>
        <v/>
      </c>
      <c r="R92" s="10">
        <f>IF(Q92="","",IF(Q92-I92-J92&lt;=0,0,MAX(L92,IF(K92&gt;0,ROUNDUP((Q92-I92-J92)/K92,0)*K92,ROUNDUP(Q92-I92-J92,0)))))</f>
        <v/>
      </c>
      <c r="S92" s="11">
        <f>IF(OR(R92="",M92=""),"",R92*M92)</f>
        <v/>
      </c>
      <c r="T92" s="10">
        <f>IF(OR($A92="",C92="",C92&lt;=0),"",ROUND(I92/C92,0))</f>
        <v/>
      </c>
      <c r="U92" s="10">
        <f>IF(R92="","",IF(R92&gt;0,"De comandat",IF(AND(T92&lt;&gt;"",T92&gt;$D$3),"Surplus","Acoperit")))</f>
        <v/>
      </c>
    </row>
    <row r="93">
      <c r="A93" s="6" t="n"/>
      <c r="B93" s="6" t="n"/>
      <c r="C93" s="6" t="n"/>
      <c r="D93" s="6" t="n"/>
      <c r="E93" s="6" t="n"/>
      <c r="F93" s="6" t="n"/>
      <c r="G93" s="6" t="n"/>
      <c r="H93" s="7" t="n"/>
      <c r="I93" s="6" t="n"/>
      <c r="J93" s="6" t="n"/>
      <c r="K93" s="6" t="n"/>
      <c r="L93" s="6" t="n"/>
      <c r="M93" s="8" t="n"/>
      <c r="N93" s="9">
        <f>IF(OR($A93="",H93=""),"",NORMSINV(H93))</f>
        <v/>
      </c>
      <c r="O93" s="10">
        <f>IF(OR($A93="",N93="",C93=""),"",ROUNDUP(N93*SQRT((E93+G93)*D93^2+C93^2*F93^2),0))</f>
        <v/>
      </c>
      <c r="P93" s="10">
        <f>IF(O93="","",ROUND(C93*E93+O93,0))</f>
        <v/>
      </c>
      <c r="Q93" s="10">
        <f>IF(O93="","",ROUND(C93*(E93+G93)+O93,0))</f>
        <v/>
      </c>
      <c r="R93" s="10">
        <f>IF(Q93="","",IF(Q93-I93-J93&lt;=0,0,MAX(L93,IF(K93&gt;0,ROUNDUP((Q93-I93-J93)/K93,0)*K93,ROUNDUP(Q93-I93-J93,0)))))</f>
        <v/>
      </c>
      <c r="S93" s="11">
        <f>IF(OR(R93="",M93=""),"",R93*M93)</f>
        <v/>
      </c>
      <c r="T93" s="10">
        <f>IF(OR($A93="",C93="",C93&lt;=0),"",ROUND(I93/C93,0))</f>
        <v/>
      </c>
      <c r="U93" s="10">
        <f>IF(R93="","",IF(R93&gt;0,"De comandat",IF(AND(T93&lt;&gt;"",T93&gt;$D$3),"Surplus","Acoperit")))</f>
        <v/>
      </c>
    </row>
    <row r="94">
      <c r="A94" s="6" t="n"/>
      <c r="B94" s="6" t="n"/>
      <c r="C94" s="6" t="n"/>
      <c r="D94" s="6" t="n"/>
      <c r="E94" s="6" t="n"/>
      <c r="F94" s="6" t="n"/>
      <c r="G94" s="6" t="n"/>
      <c r="H94" s="7" t="n"/>
      <c r="I94" s="6" t="n"/>
      <c r="J94" s="6" t="n"/>
      <c r="K94" s="6" t="n"/>
      <c r="L94" s="6" t="n"/>
      <c r="M94" s="8" t="n"/>
      <c r="N94" s="9">
        <f>IF(OR($A94="",H94=""),"",NORMSINV(H94))</f>
        <v/>
      </c>
      <c r="O94" s="10">
        <f>IF(OR($A94="",N94="",C94=""),"",ROUNDUP(N94*SQRT((E94+G94)*D94^2+C94^2*F94^2),0))</f>
        <v/>
      </c>
      <c r="P94" s="10">
        <f>IF(O94="","",ROUND(C94*E94+O94,0))</f>
        <v/>
      </c>
      <c r="Q94" s="10">
        <f>IF(O94="","",ROUND(C94*(E94+G94)+O94,0))</f>
        <v/>
      </c>
      <c r="R94" s="10">
        <f>IF(Q94="","",IF(Q94-I94-J94&lt;=0,0,MAX(L94,IF(K94&gt;0,ROUNDUP((Q94-I94-J94)/K94,0)*K94,ROUNDUP(Q94-I94-J94,0)))))</f>
        <v/>
      </c>
      <c r="S94" s="11">
        <f>IF(OR(R94="",M94=""),"",R94*M94)</f>
        <v/>
      </c>
      <c r="T94" s="10">
        <f>IF(OR($A94="",C94="",C94&lt;=0),"",ROUND(I94/C94,0))</f>
        <v/>
      </c>
      <c r="U94" s="10">
        <f>IF(R94="","",IF(R94&gt;0,"De comandat",IF(AND(T94&lt;&gt;"",T94&gt;$D$3),"Surplus","Acoperit")))</f>
        <v/>
      </c>
    </row>
    <row r="95">
      <c r="A95" s="6" t="n"/>
      <c r="B95" s="6" t="n"/>
      <c r="C95" s="6" t="n"/>
      <c r="D95" s="6" t="n"/>
      <c r="E95" s="6" t="n"/>
      <c r="F95" s="6" t="n"/>
      <c r="G95" s="6" t="n"/>
      <c r="H95" s="7" t="n"/>
      <c r="I95" s="6" t="n"/>
      <c r="J95" s="6" t="n"/>
      <c r="K95" s="6" t="n"/>
      <c r="L95" s="6" t="n"/>
      <c r="M95" s="8" t="n"/>
      <c r="N95" s="9">
        <f>IF(OR($A95="",H95=""),"",NORMSINV(H95))</f>
        <v/>
      </c>
      <c r="O95" s="10">
        <f>IF(OR($A95="",N95="",C95=""),"",ROUNDUP(N95*SQRT((E95+G95)*D95^2+C95^2*F95^2),0))</f>
        <v/>
      </c>
      <c r="P95" s="10">
        <f>IF(O95="","",ROUND(C95*E95+O95,0))</f>
        <v/>
      </c>
      <c r="Q95" s="10">
        <f>IF(O95="","",ROUND(C95*(E95+G95)+O95,0))</f>
        <v/>
      </c>
      <c r="R95" s="10">
        <f>IF(Q95="","",IF(Q95-I95-J95&lt;=0,0,MAX(L95,IF(K95&gt;0,ROUNDUP((Q95-I95-J95)/K95,0)*K95,ROUNDUP(Q95-I95-J95,0)))))</f>
        <v/>
      </c>
      <c r="S95" s="11">
        <f>IF(OR(R95="",M95=""),"",R95*M95)</f>
        <v/>
      </c>
      <c r="T95" s="10">
        <f>IF(OR($A95="",C95="",C95&lt;=0),"",ROUND(I95/C95,0))</f>
        <v/>
      </c>
      <c r="U95" s="10">
        <f>IF(R95="","",IF(R95&gt;0,"De comandat",IF(AND(T95&lt;&gt;"",T95&gt;$D$3),"Surplus","Acoperit")))</f>
        <v/>
      </c>
    </row>
    <row r="96">
      <c r="A96" s="6" t="n"/>
      <c r="B96" s="6" t="n"/>
      <c r="C96" s="6" t="n"/>
      <c r="D96" s="6" t="n"/>
      <c r="E96" s="6" t="n"/>
      <c r="F96" s="6" t="n"/>
      <c r="G96" s="6" t="n"/>
      <c r="H96" s="7" t="n"/>
      <c r="I96" s="6" t="n"/>
      <c r="J96" s="6" t="n"/>
      <c r="K96" s="6" t="n"/>
      <c r="L96" s="6" t="n"/>
      <c r="M96" s="8" t="n"/>
      <c r="N96" s="9">
        <f>IF(OR($A96="",H96=""),"",NORMSINV(H96))</f>
        <v/>
      </c>
      <c r="O96" s="10">
        <f>IF(OR($A96="",N96="",C96=""),"",ROUNDUP(N96*SQRT((E96+G96)*D96^2+C96^2*F96^2),0))</f>
        <v/>
      </c>
      <c r="P96" s="10">
        <f>IF(O96="","",ROUND(C96*E96+O96,0))</f>
        <v/>
      </c>
      <c r="Q96" s="10">
        <f>IF(O96="","",ROUND(C96*(E96+G96)+O96,0))</f>
        <v/>
      </c>
      <c r="R96" s="10">
        <f>IF(Q96="","",IF(Q96-I96-J96&lt;=0,0,MAX(L96,IF(K96&gt;0,ROUNDUP((Q96-I96-J96)/K96,0)*K96,ROUNDUP(Q96-I96-J96,0)))))</f>
        <v/>
      </c>
      <c r="S96" s="11">
        <f>IF(OR(R96="",M96=""),"",R96*M96)</f>
        <v/>
      </c>
      <c r="T96" s="10">
        <f>IF(OR($A96="",C96="",C96&lt;=0),"",ROUND(I96/C96,0))</f>
        <v/>
      </c>
      <c r="U96" s="10">
        <f>IF(R96="","",IF(R96&gt;0,"De comandat",IF(AND(T96&lt;&gt;"",T96&gt;$D$3),"Surplus","Acoperit")))</f>
        <v/>
      </c>
    </row>
    <row r="97">
      <c r="A97" s="6" t="n"/>
      <c r="B97" s="6" t="n"/>
      <c r="C97" s="6" t="n"/>
      <c r="D97" s="6" t="n"/>
      <c r="E97" s="6" t="n"/>
      <c r="F97" s="6" t="n"/>
      <c r="G97" s="6" t="n"/>
      <c r="H97" s="7" t="n"/>
      <c r="I97" s="6" t="n"/>
      <c r="J97" s="6" t="n"/>
      <c r="K97" s="6" t="n"/>
      <c r="L97" s="6" t="n"/>
      <c r="M97" s="8" t="n"/>
      <c r="N97" s="9">
        <f>IF(OR($A97="",H97=""),"",NORMSINV(H97))</f>
        <v/>
      </c>
      <c r="O97" s="10">
        <f>IF(OR($A97="",N97="",C97=""),"",ROUNDUP(N97*SQRT((E97+G97)*D97^2+C97^2*F97^2),0))</f>
        <v/>
      </c>
      <c r="P97" s="10">
        <f>IF(O97="","",ROUND(C97*E97+O97,0))</f>
        <v/>
      </c>
      <c r="Q97" s="10">
        <f>IF(O97="","",ROUND(C97*(E97+G97)+O97,0))</f>
        <v/>
      </c>
      <c r="R97" s="10">
        <f>IF(Q97="","",IF(Q97-I97-J97&lt;=0,0,MAX(L97,IF(K97&gt;0,ROUNDUP((Q97-I97-J97)/K97,0)*K97,ROUNDUP(Q97-I97-J97,0)))))</f>
        <v/>
      </c>
      <c r="S97" s="11">
        <f>IF(OR(R97="",M97=""),"",R97*M97)</f>
        <v/>
      </c>
      <c r="T97" s="10">
        <f>IF(OR($A97="",C97="",C97&lt;=0),"",ROUND(I97/C97,0))</f>
        <v/>
      </c>
      <c r="U97" s="10">
        <f>IF(R97="","",IF(R97&gt;0,"De comandat",IF(AND(T97&lt;&gt;"",T97&gt;$D$3),"Surplus","Acoperit")))</f>
        <v/>
      </c>
    </row>
    <row r="98">
      <c r="A98" s="6" t="n"/>
      <c r="B98" s="6" t="n"/>
      <c r="C98" s="6" t="n"/>
      <c r="D98" s="6" t="n"/>
      <c r="E98" s="6" t="n"/>
      <c r="F98" s="6" t="n"/>
      <c r="G98" s="6" t="n"/>
      <c r="H98" s="7" t="n"/>
      <c r="I98" s="6" t="n"/>
      <c r="J98" s="6" t="n"/>
      <c r="K98" s="6" t="n"/>
      <c r="L98" s="6" t="n"/>
      <c r="M98" s="8" t="n"/>
      <c r="N98" s="9">
        <f>IF(OR($A98="",H98=""),"",NORMSINV(H98))</f>
        <v/>
      </c>
      <c r="O98" s="10">
        <f>IF(OR($A98="",N98="",C98=""),"",ROUNDUP(N98*SQRT((E98+G98)*D98^2+C98^2*F98^2),0))</f>
        <v/>
      </c>
      <c r="P98" s="10">
        <f>IF(O98="","",ROUND(C98*E98+O98,0))</f>
        <v/>
      </c>
      <c r="Q98" s="10">
        <f>IF(O98="","",ROUND(C98*(E98+G98)+O98,0))</f>
        <v/>
      </c>
      <c r="R98" s="10">
        <f>IF(Q98="","",IF(Q98-I98-J98&lt;=0,0,MAX(L98,IF(K98&gt;0,ROUNDUP((Q98-I98-J98)/K98,0)*K98,ROUNDUP(Q98-I98-J98,0)))))</f>
        <v/>
      </c>
      <c r="S98" s="11">
        <f>IF(OR(R98="",M98=""),"",R98*M98)</f>
        <v/>
      </c>
      <c r="T98" s="10">
        <f>IF(OR($A98="",C98="",C98&lt;=0),"",ROUND(I98/C98,0))</f>
        <v/>
      </c>
      <c r="U98" s="10">
        <f>IF(R98="","",IF(R98&gt;0,"De comandat",IF(AND(T98&lt;&gt;"",T98&gt;$D$3),"Surplus","Acoperit")))</f>
        <v/>
      </c>
    </row>
    <row r="99">
      <c r="A99" s="6" t="n"/>
      <c r="B99" s="6" t="n"/>
      <c r="C99" s="6" t="n"/>
      <c r="D99" s="6" t="n"/>
      <c r="E99" s="6" t="n"/>
      <c r="F99" s="6" t="n"/>
      <c r="G99" s="6" t="n"/>
      <c r="H99" s="7" t="n"/>
      <c r="I99" s="6" t="n"/>
      <c r="J99" s="6" t="n"/>
      <c r="K99" s="6" t="n"/>
      <c r="L99" s="6" t="n"/>
      <c r="M99" s="8" t="n"/>
      <c r="N99" s="9">
        <f>IF(OR($A99="",H99=""),"",NORMSINV(H99))</f>
        <v/>
      </c>
      <c r="O99" s="10">
        <f>IF(OR($A99="",N99="",C99=""),"",ROUNDUP(N99*SQRT((E99+G99)*D99^2+C99^2*F99^2),0))</f>
        <v/>
      </c>
      <c r="P99" s="10">
        <f>IF(O99="","",ROUND(C99*E99+O99,0))</f>
        <v/>
      </c>
      <c r="Q99" s="10">
        <f>IF(O99="","",ROUND(C99*(E99+G99)+O99,0))</f>
        <v/>
      </c>
      <c r="R99" s="10">
        <f>IF(Q99="","",IF(Q99-I99-J99&lt;=0,0,MAX(L99,IF(K99&gt;0,ROUNDUP((Q99-I99-J99)/K99,0)*K99,ROUNDUP(Q99-I99-J99,0)))))</f>
        <v/>
      </c>
      <c r="S99" s="11">
        <f>IF(OR(R99="",M99=""),"",R99*M99)</f>
        <v/>
      </c>
      <c r="T99" s="10">
        <f>IF(OR($A99="",C99="",C99&lt;=0),"",ROUND(I99/C99,0))</f>
        <v/>
      </c>
      <c r="U99" s="10">
        <f>IF(R99="","",IF(R99&gt;0,"De comandat",IF(AND(T99&lt;&gt;"",T99&gt;$D$3),"Surplus","Acoperit")))</f>
        <v/>
      </c>
    </row>
    <row r="100">
      <c r="A100" s="6" t="n"/>
      <c r="B100" s="6" t="n"/>
      <c r="C100" s="6" t="n"/>
      <c r="D100" s="6" t="n"/>
      <c r="E100" s="6" t="n"/>
      <c r="F100" s="6" t="n"/>
      <c r="G100" s="6" t="n"/>
      <c r="H100" s="7" t="n"/>
      <c r="I100" s="6" t="n"/>
      <c r="J100" s="6" t="n"/>
      <c r="K100" s="6" t="n"/>
      <c r="L100" s="6" t="n"/>
      <c r="M100" s="8" t="n"/>
      <c r="N100" s="9">
        <f>IF(OR($A100="",H100=""),"",NORMSINV(H100))</f>
        <v/>
      </c>
      <c r="O100" s="10">
        <f>IF(OR($A100="",N100="",C100=""),"",ROUNDUP(N100*SQRT((E100+G100)*D100^2+C100^2*F100^2),0))</f>
        <v/>
      </c>
      <c r="P100" s="10">
        <f>IF(O100="","",ROUND(C100*E100+O100,0))</f>
        <v/>
      </c>
      <c r="Q100" s="10">
        <f>IF(O100="","",ROUND(C100*(E100+G100)+O100,0))</f>
        <v/>
      </c>
      <c r="R100" s="10">
        <f>IF(Q100="","",IF(Q100-I100-J100&lt;=0,0,MAX(L100,IF(K100&gt;0,ROUNDUP((Q100-I100-J100)/K100,0)*K100,ROUNDUP(Q100-I100-J100,0)))))</f>
        <v/>
      </c>
      <c r="S100" s="11">
        <f>IF(OR(R100="",M100=""),"",R100*M100)</f>
        <v/>
      </c>
      <c r="T100" s="10">
        <f>IF(OR($A100="",C100="",C100&lt;=0),"",ROUND(I100/C100,0))</f>
        <v/>
      </c>
      <c r="U100" s="10">
        <f>IF(R100="","",IF(R100&gt;0,"De comandat",IF(AND(T100&lt;&gt;"",T100&gt;$D$3),"Surplus","Acoperit")))</f>
        <v/>
      </c>
    </row>
    <row r="101">
      <c r="A101" s="6" t="n"/>
      <c r="B101" s="6" t="n"/>
      <c r="C101" s="6" t="n"/>
      <c r="D101" s="6" t="n"/>
      <c r="E101" s="6" t="n"/>
      <c r="F101" s="6" t="n"/>
      <c r="G101" s="6" t="n"/>
      <c r="H101" s="7" t="n"/>
      <c r="I101" s="6" t="n"/>
      <c r="J101" s="6" t="n"/>
      <c r="K101" s="6" t="n"/>
      <c r="L101" s="6" t="n"/>
      <c r="M101" s="8" t="n"/>
      <c r="N101" s="9">
        <f>IF(OR($A101="",H101=""),"",NORMSINV(H101))</f>
        <v/>
      </c>
      <c r="O101" s="10">
        <f>IF(OR($A101="",N101="",C101=""),"",ROUNDUP(N101*SQRT((E101+G101)*D101^2+C101^2*F101^2),0))</f>
        <v/>
      </c>
      <c r="P101" s="10">
        <f>IF(O101="","",ROUND(C101*E101+O101,0))</f>
        <v/>
      </c>
      <c r="Q101" s="10">
        <f>IF(O101="","",ROUND(C101*(E101+G101)+O101,0))</f>
        <v/>
      </c>
      <c r="R101" s="10">
        <f>IF(Q101="","",IF(Q101-I101-J101&lt;=0,0,MAX(L101,IF(K101&gt;0,ROUNDUP((Q101-I101-J101)/K101,0)*K101,ROUNDUP(Q101-I101-J101,0)))))</f>
        <v/>
      </c>
      <c r="S101" s="11">
        <f>IF(OR(R101="",M101=""),"",R101*M101)</f>
        <v/>
      </c>
      <c r="T101" s="10">
        <f>IF(OR($A101="",C101="",C101&lt;=0),"",ROUND(I101/C101,0))</f>
        <v/>
      </c>
      <c r="U101" s="10">
        <f>IF(R101="","",IF(R101&gt;0,"De comandat",IF(AND(T101&lt;&gt;"",T101&gt;$D$3),"Surplus","Acoperit")))</f>
        <v/>
      </c>
    </row>
    <row r="102">
      <c r="A102" s="6" t="n"/>
      <c r="B102" s="6" t="n"/>
      <c r="C102" s="6" t="n"/>
      <c r="D102" s="6" t="n"/>
      <c r="E102" s="6" t="n"/>
      <c r="F102" s="6" t="n"/>
      <c r="G102" s="6" t="n"/>
      <c r="H102" s="7" t="n"/>
      <c r="I102" s="6" t="n"/>
      <c r="J102" s="6" t="n"/>
      <c r="K102" s="6" t="n"/>
      <c r="L102" s="6" t="n"/>
      <c r="M102" s="8" t="n"/>
      <c r="N102" s="9">
        <f>IF(OR($A102="",H102=""),"",NORMSINV(H102))</f>
        <v/>
      </c>
      <c r="O102" s="10">
        <f>IF(OR($A102="",N102="",C102=""),"",ROUNDUP(N102*SQRT((E102+G102)*D102^2+C102^2*F102^2),0))</f>
        <v/>
      </c>
      <c r="P102" s="10">
        <f>IF(O102="","",ROUND(C102*E102+O102,0))</f>
        <v/>
      </c>
      <c r="Q102" s="10">
        <f>IF(O102="","",ROUND(C102*(E102+G102)+O102,0))</f>
        <v/>
      </c>
      <c r="R102" s="10">
        <f>IF(Q102="","",IF(Q102-I102-J102&lt;=0,0,MAX(L102,IF(K102&gt;0,ROUNDUP((Q102-I102-J102)/K102,0)*K102,ROUNDUP(Q102-I102-J102,0)))))</f>
        <v/>
      </c>
      <c r="S102" s="11">
        <f>IF(OR(R102="",M102=""),"",R102*M102)</f>
        <v/>
      </c>
      <c r="T102" s="10">
        <f>IF(OR($A102="",C102="",C102&lt;=0),"",ROUND(I102/C102,0))</f>
        <v/>
      </c>
      <c r="U102" s="10">
        <f>IF(R102="","",IF(R102&gt;0,"De comandat",IF(AND(T102&lt;&gt;"",T102&gt;$D$3),"Surplus","Acoperit")))</f>
        <v/>
      </c>
    </row>
    <row r="103">
      <c r="A103" s="6" t="n"/>
      <c r="B103" s="6" t="n"/>
      <c r="C103" s="6" t="n"/>
      <c r="D103" s="6" t="n"/>
      <c r="E103" s="6" t="n"/>
      <c r="F103" s="6" t="n"/>
      <c r="G103" s="6" t="n"/>
      <c r="H103" s="7" t="n"/>
      <c r="I103" s="6" t="n"/>
      <c r="J103" s="6" t="n"/>
      <c r="K103" s="6" t="n"/>
      <c r="L103" s="6" t="n"/>
      <c r="M103" s="8" t="n"/>
      <c r="N103" s="9">
        <f>IF(OR($A103="",H103=""),"",NORMSINV(H103))</f>
        <v/>
      </c>
      <c r="O103" s="10">
        <f>IF(OR($A103="",N103="",C103=""),"",ROUNDUP(N103*SQRT((E103+G103)*D103^2+C103^2*F103^2),0))</f>
        <v/>
      </c>
      <c r="P103" s="10">
        <f>IF(O103="","",ROUND(C103*E103+O103,0))</f>
        <v/>
      </c>
      <c r="Q103" s="10">
        <f>IF(O103="","",ROUND(C103*(E103+G103)+O103,0))</f>
        <v/>
      </c>
      <c r="R103" s="10">
        <f>IF(Q103="","",IF(Q103-I103-J103&lt;=0,0,MAX(L103,IF(K103&gt;0,ROUNDUP((Q103-I103-J103)/K103,0)*K103,ROUNDUP(Q103-I103-J103,0)))))</f>
        <v/>
      </c>
      <c r="S103" s="11">
        <f>IF(OR(R103="",M103=""),"",R103*M103)</f>
        <v/>
      </c>
      <c r="T103" s="10">
        <f>IF(OR($A103="",C103="",C103&lt;=0),"",ROUND(I103/C103,0))</f>
        <v/>
      </c>
      <c r="U103" s="10">
        <f>IF(R103="","",IF(R103&gt;0,"De comandat",IF(AND(T103&lt;&gt;"",T103&gt;$D$3),"Surplus","Acoperit")))</f>
        <v/>
      </c>
    </row>
    <row r="104">
      <c r="A104" s="6" t="n"/>
      <c r="B104" s="6" t="n"/>
      <c r="C104" s="6" t="n"/>
      <c r="D104" s="6" t="n"/>
      <c r="E104" s="6" t="n"/>
      <c r="F104" s="6" t="n"/>
      <c r="G104" s="6" t="n"/>
      <c r="H104" s="7" t="n"/>
      <c r="I104" s="6" t="n"/>
      <c r="J104" s="6" t="n"/>
      <c r="K104" s="6" t="n"/>
      <c r="L104" s="6" t="n"/>
      <c r="M104" s="8" t="n"/>
      <c r="N104" s="9">
        <f>IF(OR($A104="",H104=""),"",NORMSINV(H104))</f>
        <v/>
      </c>
      <c r="O104" s="10">
        <f>IF(OR($A104="",N104="",C104=""),"",ROUNDUP(N104*SQRT((E104+G104)*D104^2+C104^2*F104^2),0))</f>
        <v/>
      </c>
      <c r="P104" s="10">
        <f>IF(O104="","",ROUND(C104*E104+O104,0))</f>
        <v/>
      </c>
      <c r="Q104" s="10">
        <f>IF(O104="","",ROUND(C104*(E104+G104)+O104,0))</f>
        <v/>
      </c>
      <c r="R104" s="10">
        <f>IF(Q104="","",IF(Q104-I104-J104&lt;=0,0,MAX(L104,IF(K104&gt;0,ROUNDUP((Q104-I104-J104)/K104,0)*K104,ROUNDUP(Q104-I104-J104,0)))))</f>
        <v/>
      </c>
      <c r="S104" s="11">
        <f>IF(OR(R104="",M104=""),"",R104*M104)</f>
        <v/>
      </c>
      <c r="T104" s="10">
        <f>IF(OR($A104="",C104="",C104&lt;=0),"",ROUND(I104/C104,0))</f>
        <v/>
      </c>
      <c r="U104" s="10">
        <f>IF(R104="","",IF(R104&gt;0,"De comandat",IF(AND(T104&lt;&gt;"",T104&gt;$D$3),"Surplus","Acoperit")))</f>
        <v/>
      </c>
    </row>
    <row r="105">
      <c r="A105" s="6" t="n"/>
      <c r="B105" s="6" t="n"/>
      <c r="C105" s="6" t="n"/>
      <c r="D105" s="6" t="n"/>
      <c r="E105" s="6" t="n"/>
      <c r="F105" s="6" t="n"/>
      <c r="G105" s="6" t="n"/>
      <c r="H105" s="7" t="n"/>
      <c r="I105" s="6" t="n"/>
      <c r="J105" s="6" t="n"/>
      <c r="K105" s="6" t="n"/>
      <c r="L105" s="6" t="n"/>
      <c r="M105" s="8" t="n"/>
      <c r="N105" s="9">
        <f>IF(OR($A105="",H105=""),"",NORMSINV(H105))</f>
        <v/>
      </c>
      <c r="O105" s="10">
        <f>IF(OR($A105="",N105="",C105=""),"",ROUNDUP(N105*SQRT((E105+G105)*D105^2+C105^2*F105^2),0))</f>
        <v/>
      </c>
      <c r="P105" s="10">
        <f>IF(O105="","",ROUND(C105*E105+O105,0))</f>
        <v/>
      </c>
      <c r="Q105" s="10">
        <f>IF(O105="","",ROUND(C105*(E105+G105)+O105,0))</f>
        <v/>
      </c>
      <c r="R105" s="10">
        <f>IF(Q105="","",IF(Q105-I105-J105&lt;=0,0,MAX(L105,IF(K105&gt;0,ROUNDUP((Q105-I105-J105)/K105,0)*K105,ROUNDUP(Q105-I105-J105,0)))))</f>
        <v/>
      </c>
      <c r="S105" s="11">
        <f>IF(OR(R105="",M105=""),"",R105*M105)</f>
        <v/>
      </c>
      <c r="T105" s="10">
        <f>IF(OR($A105="",C105="",C105&lt;=0),"",ROUND(I105/C105,0))</f>
        <v/>
      </c>
      <c r="U105" s="10">
        <f>IF(R105="","",IF(R105&gt;0,"De comandat",IF(AND(T105&lt;&gt;"",T105&gt;$D$3),"Surplus","Acoperit")))</f>
        <v/>
      </c>
    </row>
    <row r="106">
      <c r="A106" s="6" t="n"/>
      <c r="B106" s="6" t="n"/>
      <c r="C106" s="6" t="n"/>
      <c r="D106" s="6" t="n"/>
      <c r="E106" s="6" t="n"/>
      <c r="F106" s="6" t="n"/>
      <c r="G106" s="6" t="n"/>
      <c r="H106" s="7" t="n"/>
      <c r="I106" s="6" t="n"/>
      <c r="J106" s="6" t="n"/>
      <c r="K106" s="6" t="n"/>
      <c r="L106" s="6" t="n"/>
      <c r="M106" s="8" t="n"/>
      <c r="N106" s="9">
        <f>IF(OR($A106="",H106=""),"",NORMSINV(H106))</f>
        <v/>
      </c>
      <c r="O106" s="10">
        <f>IF(OR($A106="",N106="",C106=""),"",ROUNDUP(N106*SQRT((E106+G106)*D106^2+C106^2*F106^2),0))</f>
        <v/>
      </c>
      <c r="P106" s="10">
        <f>IF(O106="","",ROUND(C106*E106+O106,0))</f>
        <v/>
      </c>
      <c r="Q106" s="10">
        <f>IF(O106="","",ROUND(C106*(E106+G106)+O106,0))</f>
        <v/>
      </c>
      <c r="R106" s="10">
        <f>IF(Q106="","",IF(Q106-I106-J106&lt;=0,0,MAX(L106,IF(K106&gt;0,ROUNDUP((Q106-I106-J106)/K106,0)*K106,ROUNDUP(Q106-I106-J106,0)))))</f>
        <v/>
      </c>
      <c r="S106" s="11">
        <f>IF(OR(R106="",M106=""),"",R106*M106)</f>
        <v/>
      </c>
      <c r="T106" s="10">
        <f>IF(OR($A106="",C106="",C106&lt;=0),"",ROUND(I106/C106,0))</f>
        <v/>
      </c>
      <c r="U106" s="10">
        <f>IF(R106="","",IF(R106&gt;0,"De comandat",IF(AND(T106&lt;&gt;"",T106&gt;$D$3),"Surplus","Acoperit")))</f>
        <v/>
      </c>
    </row>
    <row r="107">
      <c r="A107" s="6" t="n"/>
      <c r="B107" s="6" t="n"/>
      <c r="C107" s="6" t="n"/>
      <c r="D107" s="6" t="n"/>
      <c r="E107" s="6" t="n"/>
      <c r="F107" s="6" t="n"/>
      <c r="G107" s="6" t="n"/>
      <c r="H107" s="7" t="n"/>
      <c r="I107" s="6" t="n"/>
      <c r="J107" s="6" t="n"/>
      <c r="K107" s="6" t="n"/>
      <c r="L107" s="6" t="n"/>
      <c r="M107" s="8" t="n"/>
      <c r="N107" s="9">
        <f>IF(OR($A107="",H107=""),"",NORMSINV(H107))</f>
        <v/>
      </c>
      <c r="O107" s="10">
        <f>IF(OR($A107="",N107="",C107=""),"",ROUNDUP(N107*SQRT((E107+G107)*D107^2+C107^2*F107^2),0))</f>
        <v/>
      </c>
      <c r="P107" s="10">
        <f>IF(O107="","",ROUND(C107*E107+O107,0))</f>
        <v/>
      </c>
      <c r="Q107" s="10">
        <f>IF(O107="","",ROUND(C107*(E107+G107)+O107,0))</f>
        <v/>
      </c>
      <c r="R107" s="10">
        <f>IF(Q107="","",IF(Q107-I107-J107&lt;=0,0,MAX(L107,IF(K107&gt;0,ROUNDUP((Q107-I107-J107)/K107,0)*K107,ROUNDUP(Q107-I107-J107,0)))))</f>
        <v/>
      </c>
      <c r="S107" s="11">
        <f>IF(OR(R107="",M107=""),"",R107*M107)</f>
        <v/>
      </c>
      <c r="T107" s="10">
        <f>IF(OR($A107="",C107="",C107&lt;=0),"",ROUND(I107/C107,0))</f>
        <v/>
      </c>
      <c r="U107" s="10">
        <f>IF(R107="","",IF(R107&gt;0,"De comandat",IF(AND(T107&lt;&gt;"",T107&gt;$D$3),"Surplus","Acoperit")))</f>
        <v/>
      </c>
    </row>
    <row r="108">
      <c r="A108" s="6" t="n"/>
      <c r="B108" s="6" t="n"/>
      <c r="C108" s="6" t="n"/>
      <c r="D108" s="6" t="n"/>
      <c r="E108" s="6" t="n"/>
      <c r="F108" s="6" t="n"/>
      <c r="G108" s="6" t="n"/>
      <c r="H108" s="7" t="n"/>
      <c r="I108" s="6" t="n"/>
      <c r="J108" s="6" t="n"/>
      <c r="K108" s="6" t="n"/>
      <c r="L108" s="6" t="n"/>
      <c r="M108" s="8" t="n"/>
      <c r="N108" s="9">
        <f>IF(OR($A108="",H108=""),"",NORMSINV(H108))</f>
        <v/>
      </c>
      <c r="O108" s="10">
        <f>IF(OR($A108="",N108="",C108=""),"",ROUNDUP(N108*SQRT((E108+G108)*D108^2+C108^2*F108^2),0))</f>
        <v/>
      </c>
      <c r="P108" s="10">
        <f>IF(O108="","",ROUND(C108*E108+O108,0))</f>
        <v/>
      </c>
      <c r="Q108" s="10">
        <f>IF(O108="","",ROUND(C108*(E108+G108)+O108,0))</f>
        <v/>
      </c>
      <c r="R108" s="10">
        <f>IF(Q108="","",IF(Q108-I108-J108&lt;=0,0,MAX(L108,IF(K108&gt;0,ROUNDUP((Q108-I108-J108)/K108,0)*K108,ROUNDUP(Q108-I108-J108,0)))))</f>
        <v/>
      </c>
      <c r="S108" s="11">
        <f>IF(OR(R108="",M108=""),"",R108*M108)</f>
        <v/>
      </c>
      <c r="T108" s="10">
        <f>IF(OR($A108="",C108="",C108&lt;=0),"",ROUND(I108/C108,0))</f>
        <v/>
      </c>
      <c r="U108" s="10">
        <f>IF(R108="","",IF(R108&gt;0,"De comandat",IF(AND(T108&lt;&gt;"",T108&gt;$D$3),"Surplus","Acoperit")))</f>
        <v/>
      </c>
    </row>
    <row r="109">
      <c r="A109" s="6" t="n"/>
      <c r="B109" s="6" t="n"/>
      <c r="C109" s="6" t="n"/>
      <c r="D109" s="6" t="n"/>
      <c r="E109" s="6" t="n"/>
      <c r="F109" s="6" t="n"/>
      <c r="G109" s="6" t="n"/>
      <c r="H109" s="7" t="n"/>
      <c r="I109" s="6" t="n"/>
      <c r="J109" s="6" t="n"/>
      <c r="K109" s="6" t="n"/>
      <c r="L109" s="6" t="n"/>
      <c r="M109" s="8" t="n"/>
      <c r="N109" s="9">
        <f>IF(OR($A109="",H109=""),"",NORMSINV(H109))</f>
        <v/>
      </c>
      <c r="O109" s="10">
        <f>IF(OR($A109="",N109="",C109=""),"",ROUNDUP(N109*SQRT((E109+G109)*D109^2+C109^2*F109^2),0))</f>
        <v/>
      </c>
      <c r="P109" s="10">
        <f>IF(O109="","",ROUND(C109*E109+O109,0))</f>
        <v/>
      </c>
      <c r="Q109" s="10">
        <f>IF(O109="","",ROUND(C109*(E109+G109)+O109,0))</f>
        <v/>
      </c>
      <c r="R109" s="10">
        <f>IF(Q109="","",IF(Q109-I109-J109&lt;=0,0,MAX(L109,IF(K109&gt;0,ROUNDUP((Q109-I109-J109)/K109,0)*K109,ROUNDUP(Q109-I109-J109,0)))))</f>
        <v/>
      </c>
      <c r="S109" s="11">
        <f>IF(OR(R109="",M109=""),"",R109*M109)</f>
        <v/>
      </c>
      <c r="T109" s="10">
        <f>IF(OR($A109="",C109="",C109&lt;=0),"",ROUND(I109/C109,0))</f>
        <v/>
      </c>
      <c r="U109" s="10">
        <f>IF(R109="","",IF(R109&gt;0,"De comandat",IF(AND(T109&lt;&gt;"",T109&gt;$D$3),"Surplus","Acoperit")))</f>
        <v/>
      </c>
    </row>
    <row r="110">
      <c r="A110" s="6" t="n"/>
      <c r="B110" s="6" t="n"/>
      <c r="C110" s="6" t="n"/>
      <c r="D110" s="6" t="n"/>
      <c r="E110" s="6" t="n"/>
      <c r="F110" s="6" t="n"/>
      <c r="G110" s="6" t="n"/>
      <c r="H110" s="7" t="n"/>
      <c r="I110" s="6" t="n"/>
      <c r="J110" s="6" t="n"/>
      <c r="K110" s="6" t="n"/>
      <c r="L110" s="6" t="n"/>
      <c r="M110" s="8" t="n"/>
      <c r="N110" s="9">
        <f>IF(OR($A110="",H110=""),"",NORMSINV(H110))</f>
        <v/>
      </c>
      <c r="O110" s="10">
        <f>IF(OR($A110="",N110="",C110=""),"",ROUNDUP(N110*SQRT((E110+G110)*D110^2+C110^2*F110^2),0))</f>
        <v/>
      </c>
      <c r="P110" s="10">
        <f>IF(O110="","",ROUND(C110*E110+O110,0))</f>
        <v/>
      </c>
      <c r="Q110" s="10">
        <f>IF(O110="","",ROUND(C110*(E110+G110)+O110,0))</f>
        <v/>
      </c>
      <c r="R110" s="10">
        <f>IF(Q110="","",IF(Q110-I110-J110&lt;=0,0,MAX(L110,IF(K110&gt;0,ROUNDUP((Q110-I110-J110)/K110,0)*K110,ROUNDUP(Q110-I110-J110,0)))))</f>
        <v/>
      </c>
      <c r="S110" s="11">
        <f>IF(OR(R110="",M110=""),"",R110*M110)</f>
        <v/>
      </c>
      <c r="T110" s="10">
        <f>IF(OR($A110="",C110="",C110&lt;=0),"",ROUND(I110/C110,0))</f>
        <v/>
      </c>
      <c r="U110" s="10">
        <f>IF(R110="","",IF(R110&gt;0,"De comandat",IF(AND(T110&lt;&gt;"",T110&gt;$D$3),"Surplus","Acoperit")))</f>
        <v/>
      </c>
    </row>
    <row r="111">
      <c r="A111" s="6" t="n"/>
      <c r="B111" s="6" t="n"/>
      <c r="C111" s="6" t="n"/>
      <c r="D111" s="6" t="n"/>
      <c r="E111" s="6" t="n"/>
      <c r="F111" s="6" t="n"/>
      <c r="G111" s="6" t="n"/>
      <c r="H111" s="7" t="n"/>
      <c r="I111" s="6" t="n"/>
      <c r="J111" s="6" t="n"/>
      <c r="K111" s="6" t="n"/>
      <c r="L111" s="6" t="n"/>
      <c r="M111" s="8" t="n"/>
      <c r="N111" s="9">
        <f>IF(OR($A111="",H111=""),"",NORMSINV(H111))</f>
        <v/>
      </c>
      <c r="O111" s="10">
        <f>IF(OR($A111="",N111="",C111=""),"",ROUNDUP(N111*SQRT((E111+G111)*D111^2+C111^2*F111^2),0))</f>
        <v/>
      </c>
      <c r="P111" s="10">
        <f>IF(O111="","",ROUND(C111*E111+O111,0))</f>
        <v/>
      </c>
      <c r="Q111" s="10">
        <f>IF(O111="","",ROUND(C111*(E111+G111)+O111,0))</f>
        <v/>
      </c>
      <c r="R111" s="10">
        <f>IF(Q111="","",IF(Q111-I111-J111&lt;=0,0,MAX(L111,IF(K111&gt;0,ROUNDUP((Q111-I111-J111)/K111,0)*K111,ROUNDUP(Q111-I111-J111,0)))))</f>
        <v/>
      </c>
      <c r="S111" s="11">
        <f>IF(OR(R111="",M111=""),"",R111*M111)</f>
        <v/>
      </c>
      <c r="T111" s="10">
        <f>IF(OR($A111="",C111="",C111&lt;=0),"",ROUND(I111/C111,0))</f>
        <v/>
      </c>
      <c r="U111" s="10">
        <f>IF(R111="","",IF(R111&gt;0,"De comandat",IF(AND(T111&lt;&gt;"",T111&gt;$D$3),"Surplus","Acoperit")))</f>
        <v/>
      </c>
    </row>
    <row r="112">
      <c r="A112" s="6" t="n"/>
      <c r="B112" s="6" t="n"/>
      <c r="C112" s="6" t="n"/>
      <c r="D112" s="6" t="n"/>
      <c r="E112" s="6" t="n"/>
      <c r="F112" s="6" t="n"/>
      <c r="G112" s="6" t="n"/>
      <c r="H112" s="7" t="n"/>
      <c r="I112" s="6" t="n"/>
      <c r="J112" s="6" t="n"/>
      <c r="K112" s="6" t="n"/>
      <c r="L112" s="6" t="n"/>
      <c r="M112" s="8" t="n"/>
      <c r="N112" s="9">
        <f>IF(OR($A112="",H112=""),"",NORMSINV(H112))</f>
        <v/>
      </c>
      <c r="O112" s="10">
        <f>IF(OR($A112="",N112="",C112=""),"",ROUNDUP(N112*SQRT((E112+G112)*D112^2+C112^2*F112^2),0))</f>
        <v/>
      </c>
      <c r="P112" s="10">
        <f>IF(O112="","",ROUND(C112*E112+O112,0))</f>
        <v/>
      </c>
      <c r="Q112" s="10">
        <f>IF(O112="","",ROUND(C112*(E112+G112)+O112,0))</f>
        <v/>
      </c>
      <c r="R112" s="10">
        <f>IF(Q112="","",IF(Q112-I112-J112&lt;=0,0,MAX(L112,IF(K112&gt;0,ROUNDUP((Q112-I112-J112)/K112,0)*K112,ROUNDUP(Q112-I112-J112,0)))))</f>
        <v/>
      </c>
      <c r="S112" s="11">
        <f>IF(OR(R112="",M112=""),"",R112*M112)</f>
        <v/>
      </c>
      <c r="T112" s="10">
        <f>IF(OR($A112="",C112="",C112&lt;=0),"",ROUND(I112/C112,0))</f>
        <v/>
      </c>
      <c r="U112" s="10">
        <f>IF(R112="","",IF(R112&gt;0,"De comandat",IF(AND(T112&lt;&gt;"",T112&gt;$D$3),"Surplus","Acoperit")))</f>
        <v/>
      </c>
    </row>
    <row r="113">
      <c r="A113" s="6" t="n"/>
      <c r="B113" s="6" t="n"/>
      <c r="C113" s="6" t="n"/>
      <c r="D113" s="6" t="n"/>
      <c r="E113" s="6" t="n"/>
      <c r="F113" s="6" t="n"/>
      <c r="G113" s="6" t="n"/>
      <c r="H113" s="7" t="n"/>
      <c r="I113" s="6" t="n"/>
      <c r="J113" s="6" t="n"/>
      <c r="K113" s="6" t="n"/>
      <c r="L113" s="6" t="n"/>
      <c r="M113" s="8" t="n"/>
      <c r="N113" s="9">
        <f>IF(OR($A113="",H113=""),"",NORMSINV(H113))</f>
        <v/>
      </c>
      <c r="O113" s="10">
        <f>IF(OR($A113="",N113="",C113=""),"",ROUNDUP(N113*SQRT((E113+G113)*D113^2+C113^2*F113^2),0))</f>
        <v/>
      </c>
      <c r="P113" s="10">
        <f>IF(O113="","",ROUND(C113*E113+O113,0))</f>
        <v/>
      </c>
      <c r="Q113" s="10">
        <f>IF(O113="","",ROUND(C113*(E113+G113)+O113,0))</f>
        <v/>
      </c>
      <c r="R113" s="10">
        <f>IF(Q113="","",IF(Q113-I113-J113&lt;=0,0,MAX(L113,IF(K113&gt;0,ROUNDUP((Q113-I113-J113)/K113,0)*K113,ROUNDUP(Q113-I113-J113,0)))))</f>
        <v/>
      </c>
      <c r="S113" s="11">
        <f>IF(OR(R113="",M113=""),"",R113*M113)</f>
        <v/>
      </c>
      <c r="T113" s="10">
        <f>IF(OR($A113="",C113="",C113&lt;=0),"",ROUND(I113/C113,0))</f>
        <v/>
      </c>
      <c r="U113" s="10">
        <f>IF(R113="","",IF(R113&gt;0,"De comandat",IF(AND(T113&lt;&gt;"",T113&gt;$D$3),"Surplus","Acoperit")))</f>
        <v/>
      </c>
    </row>
    <row r="114">
      <c r="A114" s="6" t="n"/>
      <c r="B114" s="6" t="n"/>
      <c r="C114" s="6" t="n"/>
      <c r="D114" s="6" t="n"/>
      <c r="E114" s="6" t="n"/>
      <c r="F114" s="6" t="n"/>
      <c r="G114" s="6" t="n"/>
      <c r="H114" s="7" t="n"/>
      <c r="I114" s="6" t="n"/>
      <c r="J114" s="6" t="n"/>
      <c r="K114" s="6" t="n"/>
      <c r="L114" s="6" t="n"/>
      <c r="M114" s="8" t="n"/>
      <c r="N114" s="9">
        <f>IF(OR($A114="",H114=""),"",NORMSINV(H114))</f>
        <v/>
      </c>
      <c r="O114" s="10">
        <f>IF(OR($A114="",N114="",C114=""),"",ROUNDUP(N114*SQRT((E114+G114)*D114^2+C114^2*F114^2),0))</f>
        <v/>
      </c>
      <c r="P114" s="10">
        <f>IF(O114="","",ROUND(C114*E114+O114,0))</f>
        <v/>
      </c>
      <c r="Q114" s="10">
        <f>IF(O114="","",ROUND(C114*(E114+G114)+O114,0))</f>
        <v/>
      </c>
      <c r="R114" s="10">
        <f>IF(Q114="","",IF(Q114-I114-J114&lt;=0,0,MAX(L114,IF(K114&gt;0,ROUNDUP((Q114-I114-J114)/K114,0)*K114,ROUNDUP(Q114-I114-J114,0)))))</f>
        <v/>
      </c>
      <c r="S114" s="11">
        <f>IF(OR(R114="",M114=""),"",R114*M114)</f>
        <v/>
      </c>
      <c r="T114" s="10">
        <f>IF(OR($A114="",C114="",C114&lt;=0),"",ROUND(I114/C114,0))</f>
        <v/>
      </c>
      <c r="U114" s="10">
        <f>IF(R114="","",IF(R114&gt;0,"De comandat",IF(AND(T114&lt;&gt;"",T114&gt;$D$3),"Surplus","Acoperit")))</f>
        <v/>
      </c>
    </row>
    <row r="115">
      <c r="A115" s="6" t="n"/>
      <c r="B115" s="6" t="n"/>
      <c r="C115" s="6" t="n"/>
      <c r="D115" s="6" t="n"/>
      <c r="E115" s="6" t="n"/>
      <c r="F115" s="6" t="n"/>
      <c r="G115" s="6" t="n"/>
      <c r="H115" s="7" t="n"/>
      <c r="I115" s="6" t="n"/>
      <c r="J115" s="6" t="n"/>
      <c r="K115" s="6" t="n"/>
      <c r="L115" s="6" t="n"/>
      <c r="M115" s="8" t="n"/>
      <c r="N115" s="9">
        <f>IF(OR($A115="",H115=""),"",NORMSINV(H115))</f>
        <v/>
      </c>
      <c r="O115" s="10">
        <f>IF(OR($A115="",N115="",C115=""),"",ROUNDUP(N115*SQRT((E115+G115)*D115^2+C115^2*F115^2),0))</f>
        <v/>
      </c>
      <c r="P115" s="10">
        <f>IF(O115="","",ROUND(C115*E115+O115,0))</f>
        <v/>
      </c>
      <c r="Q115" s="10">
        <f>IF(O115="","",ROUND(C115*(E115+G115)+O115,0))</f>
        <v/>
      </c>
      <c r="R115" s="10">
        <f>IF(Q115="","",IF(Q115-I115-J115&lt;=0,0,MAX(L115,IF(K115&gt;0,ROUNDUP((Q115-I115-J115)/K115,0)*K115,ROUNDUP(Q115-I115-J115,0)))))</f>
        <v/>
      </c>
      <c r="S115" s="11">
        <f>IF(OR(R115="",M115=""),"",R115*M115)</f>
        <v/>
      </c>
      <c r="T115" s="10">
        <f>IF(OR($A115="",C115="",C115&lt;=0),"",ROUND(I115/C115,0))</f>
        <v/>
      </c>
      <c r="U115" s="10">
        <f>IF(R115="","",IF(R115&gt;0,"De comandat",IF(AND(T115&lt;&gt;"",T115&gt;$D$3),"Surplus","Acoperit")))</f>
        <v/>
      </c>
    </row>
    <row r="116">
      <c r="A116" s="6" t="n"/>
      <c r="B116" s="6" t="n"/>
      <c r="C116" s="6" t="n"/>
      <c r="D116" s="6" t="n"/>
      <c r="E116" s="6" t="n"/>
      <c r="F116" s="6" t="n"/>
      <c r="G116" s="6" t="n"/>
      <c r="H116" s="7" t="n"/>
      <c r="I116" s="6" t="n"/>
      <c r="J116" s="6" t="n"/>
      <c r="K116" s="6" t="n"/>
      <c r="L116" s="6" t="n"/>
      <c r="M116" s="8" t="n"/>
      <c r="N116" s="9">
        <f>IF(OR($A116="",H116=""),"",NORMSINV(H116))</f>
        <v/>
      </c>
      <c r="O116" s="10">
        <f>IF(OR($A116="",N116="",C116=""),"",ROUNDUP(N116*SQRT((E116+G116)*D116^2+C116^2*F116^2),0))</f>
        <v/>
      </c>
      <c r="P116" s="10">
        <f>IF(O116="","",ROUND(C116*E116+O116,0))</f>
        <v/>
      </c>
      <c r="Q116" s="10">
        <f>IF(O116="","",ROUND(C116*(E116+G116)+O116,0))</f>
        <v/>
      </c>
      <c r="R116" s="10">
        <f>IF(Q116="","",IF(Q116-I116-J116&lt;=0,0,MAX(L116,IF(K116&gt;0,ROUNDUP((Q116-I116-J116)/K116,0)*K116,ROUNDUP(Q116-I116-J116,0)))))</f>
        <v/>
      </c>
      <c r="S116" s="11">
        <f>IF(OR(R116="",M116=""),"",R116*M116)</f>
        <v/>
      </c>
      <c r="T116" s="10">
        <f>IF(OR($A116="",C116="",C116&lt;=0),"",ROUND(I116/C116,0))</f>
        <v/>
      </c>
      <c r="U116" s="10">
        <f>IF(R116="","",IF(R116&gt;0,"De comandat",IF(AND(T116&lt;&gt;"",T116&gt;$D$3),"Surplus","Acoperit")))</f>
        <v/>
      </c>
    </row>
    <row r="117">
      <c r="A117" s="6" t="n"/>
      <c r="B117" s="6" t="n"/>
      <c r="C117" s="6" t="n"/>
      <c r="D117" s="6" t="n"/>
      <c r="E117" s="6" t="n"/>
      <c r="F117" s="6" t="n"/>
      <c r="G117" s="6" t="n"/>
      <c r="H117" s="7" t="n"/>
      <c r="I117" s="6" t="n"/>
      <c r="J117" s="6" t="n"/>
      <c r="K117" s="6" t="n"/>
      <c r="L117" s="6" t="n"/>
      <c r="M117" s="8" t="n"/>
      <c r="N117" s="9">
        <f>IF(OR($A117="",H117=""),"",NORMSINV(H117))</f>
        <v/>
      </c>
      <c r="O117" s="10">
        <f>IF(OR($A117="",N117="",C117=""),"",ROUNDUP(N117*SQRT((E117+G117)*D117^2+C117^2*F117^2),0))</f>
        <v/>
      </c>
      <c r="P117" s="10">
        <f>IF(O117="","",ROUND(C117*E117+O117,0))</f>
        <v/>
      </c>
      <c r="Q117" s="10">
        <f>IF(O117="","",ROUND(C117*(E117+G117)+O117,0))</f>
        <v/>
      </c>
      <c r="R117" s="10">
        <f>IF(Q117="","",IF(Q117-I117-J117&lt;=0,0,MAX(L117,IF(K117&gt;0,ROUNDUP((Q117-I117-J117)/K117,0)*K117,ROUNDUP(Q117-I117-J117,0)))))</f>
        <v/>
      </c>
      <c r="S117" s="11">
        <f>IF(OR(R117="",M117=""),"",R117*M117)</f>
        <v/>
      </c>
      <c r="T117" s="10">
        <f>IF(OR($A117="",C117="",C117&lt;=0),"",ROUND(I117/C117,0))</f>
        <v/>
      </c>
      <c r="U117" s="10">
        <f>IF(R117="","",IF(R117&gt;0,"De comandat",IF(AND(T117&lt;&gt;"",T117&gt;$D$3),"Surplus","Acoperit")))</f>
        <v/>
      </c>
    </row>
    <row r="118">
      <c r="A118" s="6" t="n"/>
      <c r="B118" s="6" t="n"/>
      <c r="C118" s="6" t="n"/>
      <c r="D118" s="6" t="n"/>
      <c r="E118" s="6" t="n"/>
      <c r="F118" s="6" t="n"/>
      <c r="G118" s="6" t="n"/>
      <c r="H118" s="7" t="n"/>
      <c r="I118" s="6" t="n"/>
      <c r="J118" s="6" t="n"/>
      <c r="K118" s="6" t="n"/>
      <c r="L118" s="6" t="n"/>
      <c r="M118" s="8" t="n"/>
      <c r="N118" s="9">
        <f>IF(OR($A118="",H118=""),"",NORMSINV(H118))</f>
        <v/>
      </c>
      <c r="O118" s="10">
        <f>IF(OR($A118="",N118="",C118=""),"",ROUNDUP(N118*SQRT((E118+G118)*D118^2+C118^2*F118^2),0))</f>
        <v/>
      </c>
      <c r="P118" s="10">
        <f>IF(O118="","",ROUND(C118*E118+O118,0))</f>
        <v/>
      </c>
      <c r="Q118" s="10">
        <f>IF(O118="","",ROUND(C118*(E118+G118)+O118,0))</f>
        <v/>
      </c>
      <c r="R118" s="10">
        <f>IF(Q118="","",IF(Q118-I118-J118&lt;=0,0,MAX(L118,IF(K118&gt;0,ROUNDUP((Q118-I118-J118)/K118,0)*K118,ROUNDUP(Q118-I118-J118,0)))))</f>
        <v/>
      </c>
      <c r="S118" s="11">
        <f>IF(OR(R118="",M118=""),"",R118*M118)</f>
        <v/>
      </c>
      <c r="T118" s="10">
        <f>IF(OR($A118="",C118="",C118&lt;=0),"",ROUND(I118/C118,0))</f>
        <v/>
      </c>
      <c r="U118" s="10">
        <f>IF(R118="","",IF(R118&gt;0,"De comandat",IF(AND(T118&lt;&gt;"",T118&gt;$D$3),"Surplus","Acoperit")))</f>
        <v/>
      </c>
    </row>
    <row r="119">
      <c r="A119" s="6" t="n"/>
      <c r="B119" s="6" t="n"/>
      <c r="C119" s="6" t="n"/>
      <c r="D119" s="6" t="n"/>
      <c r="E119" s="6" t="n"/>
      <c r="F119" s="6" t="n"/>
      <c r="G119" s="6" t="n"/>
      <c r="H119" s="7" t="n"/>
      <c r="I119" s="6" t="n"/>
      <c r="J119" s="6" t="n"/>
      <c r="K119" s="6" t="n"/>
      <c r="L119" s="6" t="n"/>
      <c r="M119" s="8" t="n"/>
      <c r="N119" s="9">
        <f>IF(OR($A119="",H119=""),"",NORMSINV(H119))</f>
        <v/>
      </c>
      <c r="O119" s="10">
        <f>IF(OR($A119="",N119="",C119=""),"",ROUNDUP(N119*SQRT((E119+G119)*D119^2+C119^2*F119^2),0))</f>
        <v/>
      </c>
      <c r="P119" s="10">
        <f>IF(O119="","",ROUND(C119*E119+O119,0))</f>
        <v/>
      </c>
      <c r="Q119" s="10">
        <f>IF(O119="","",ROUND(C119*(E119+G119)+O119,0))</f>
        <v/>
      </c>
      <c r="R119" s="10">
        <f>IF(Q119="","",IF(Q119-I119-J119&lt;=0,0,MAX(L119,IF(K119&gt;0,ROUNDUP((Q119-I119-J119)/K119,0)*K119,ROUNDUP(Q119-I119-J119,0)))))</f>
        <v/>
      </c>
      <c r="S119" s="11">
        <f>IF(OR(R119="",M119=""),"",R119*M119)</f>
        <v/>
      </c>
      <c r="T119" s="10">
        <f>IF(OR($A119="",C119="",C119&lt;=0),"",ROUND(I119/C119,0))</f>
        <v/>
      </c>
      <c r="U119" s="10">
        <f>IF(R119="","",IF(R119&gt;0,"De comandat",IF(AND(T119&lt;&gt;"",T119&gt;$D$3),"Surplus","Acoperit")))</f>
        <v/>
      </c>
    </row>
    <row r="120">
      <c r="A120" s="6" t="n"/>
      <c r="B120" s="6" t="n"/>
      <c r="C120" s="6" t="n"/>
      <c r="D120" s="6" t="n"/>
      <c r="E120" s="6" t="n"/>
      <c r="F120" s="6" t="n"/>
      <c r="G120" s="6" t="n"/>
      <c r="H120" s="7" t="n"/>
      <c r="I120" s="6" t="n"/>
      <c r="J120" s="6" t="n"/>
      <c r="K120" s="6" t="n"/>
      <c r="L120" s="6" t="n"/>
      <c r="M120" s="8" t="n"/>
      <c r="N120" s="9">
        <f>IF(OR($A120="",H120=""),"",NORMSINV(H120))</f>
        <v/>
      </c>
      <c r="O120" s="10">
        <f>IF(OR($A120="",N120="",C120=""),"",ROUNDUP(N120*SQRT((E120+G120)*D120^2+C120^2*F120^2),0))</f>
        <v/>
      </c>
      <c r="P120" s="10">
        <f>IF(O120="","",ROUND(C120*E120+O120,0))</f>
        <v/>
      </c>
      <c r="Q120" s="10">
        <f>IF(O120="","",ROUND(C120*(E120+G120)+O120,0))</f>
        <v/>
      </c>
      <c r="R120" s="10">
        <f>IF(Q120="","",IF(Q120-I120-J120&lt;=0,0,MAX(L120,IF(K120&gt;0,ROUNDUP((Q120-I120-J120)/K120,0)*K120,ROUNDUP(Q120-I120-J120,0)))))</f>
        <v/>
      </c>
      <c r="S120" s="11">
        <f>IF(OR(R120="",M120=""),"",R120*M120)</f>
        <v/>
      </c>
      <c r="T120" s="10">
        <f>IF(OR($A120="",C120="",C120&lt;=0),"",ROUND(I120/C120,0))</f>
        <v/>
      </c>
      <c r="U120" s="10">
        <f>IF(R120="","",IF(R120&gt;0,"De comandat",IF(AND(T120&lt;&gt;"",T120&gt;$D$3),"Surplus","Acoperit")))</f>
        <v/>
      </c>
    </row>
    <row r="121">
      <c r="A121" s="6" t="n"/>
      <c r="B121" s="6" t="n"/>
      <c r="C121" s="6" t="n"/>
      <c r="D121" s="6" t="n"/>
      <c r="E121" s="6" t="n"/>
      <c r="F121" s="6" t="n"/>
      <c r="G121" s="6" t="n"/>
      <c r="H121" s="7" t="n"/>
      <c r="I121" s="6" t="n"/>
      <c r="J121" s="6" t="n"/>
      <c r="K121" s="6" t="n"/>
      <c r="L121" s="6" t="n"/>
      <c r="M121" s="8" t="n"/>
      <c r="N121" s="9">
        <f>IF(OR($A121="",H121=""),"",NORMSINV(H121))</f>
        <v/>
      </c>
      <c r="O121" s="10">
        <f>IF(OR($A121="",N121="",C121=""),"",ROUNDUP(N121*SQRT((E121+G121)*D121^2+C121^2*F121^2),0))</f>
        <v/>
      </c>
      <c r="P121" s="10">
        <f>IF(O121="","",ROUND(C121*E121+O121,0))</f>
        <v/>
      </c>
      <c r="Q121" s="10">
        <f>IF(O121="","",ROUND(C121*(E121+G121)+O121,0))</f>
        <v/>
      </c>
      <c r="R121" s="10">
        <f>IF(Q121="","",IF(Q121-I121-J121&lt;=0,0,MAX(L121,IF(K121&gt;0,ROUNDUP((Q121-I121-J121)/K121,0)*K121,ROUNDUP(Q121-I121-J121,0)))))</f>
        <v/>
      </c>
      <c r="S121" s="11">
        <f>IF(OR(R121="",M121=""),"",R121*M121)</f>
        <v/>
      </c>
      <c r="T121" s="10">
        <f>IF(OR($A121="",C121="",C121&lt;=0),"",ROUND(I121/C121,0))</f>
        <v/>
      </c>
      <c r="U121" s="10">
        <f>IF(R121="","",IF(R121&gt;0,"De comandat",IF(AND(T121&lt;&gt;"",T121&gt;$D$3),"Surplus","Acoperit")))</f>
        <v/>
      </c>
    </row>
    <row r="122">
      <c r="A122" s="6" t="n"/>
      <c r="B122" s="6" t="n"/>
      <c r="C122" s="6" t="n"/>
      <c r="D122" s="6" t="n"/>
      <c r="E122" s="6" t="n"/>
      <c r="F122" s="6" t="n"/>
      <c r="G122" s="6" t="n"/>
      <c r="H122" s="7" t="n"/>
      <c r="I122" s="6" t="n"/>
      <c r="J122" s="6" t="n"/>
      <c r="K122" s="6" t="n"/>
      <c r="L122" s="6" t="n"/>
      <c r="M122" s="8" t="n"/>
      <c r="N122" s="9">
        <f>IF(OR($A122="",H122=""),"",NORMSINV(H122))</f>
        <v/>
      </c>
      <c r="O122" s="10">
        <f>IF(OR($A122="",N122="",C122=""),"",ROUNDUP(N122*SQRT((E122+G122)*D122^2+C122^2*F122^2),0))</f>
        <v/>
      </c>
      <c r="P122" s="10">
        <f>IF(O122="","",ROUND(C122*E122+O122,0))</f>
        <v/>
      </c>
      <c r="Q122" s="10">
        <f>IF(O122="","",ROUND(C122*(E122+G122)+O122,0))</f>
        <v/>
      </c>
      <c r="R122" s="10">
        <f>IF(Q122="","",IF(Q122-I122-J122&lt;=0,0,MAX(L122,IF(K122&gt;0,ROUNDUP((Q122-I122-J122)/K122,0)*K122,ROUNDUP(Q122-I122-J122,0)))))</f>
        <v/>
      </c>
      <c r="S122" s="11">
        <f>IF(OR(R122="",M122=""),"",R122*M122)</f>
        <v/>
      </c>
      <c r="T122" s="10">
        <f>IF(OR($A122="",C122="",C122&lt;=0),"",ROUND(I122/C122,0))</f>
        <v/>
      </c>
      <c r="U122" s="10">
        <f>IF(R122="","",IF(R122&gt;0,"De comandat",IF(AND(T122&lt;&gt;"",T122&gt;$D$3),"Surplus","Acoperit")))</f>
        <v/>
      </c>
    </row>
    <row r="123">
      <c r="A123" s="6" t="n"/>
      <c r="B123" s="6" t="n"/>
      <c r="C123" s="6" t="n"/>
      <c r="D123" s="6" t="n"/>
      <c r="E123" s="6" t="n"/>
      <c r="F123" s="6" t="n"/>
      <c r="G123" s="6" t="n"/>
      <c r="H123" s="7" t="n"/>
      <c r="I123" s="6" t="n"/>
      <c r="J123" s="6" t="n"/>
      <c r="K123" s="6" t="n"/>
      <c r="L123" s="6" t="n"/>
      <c r="M123" s="8" t="n"/>
      <c r="N123" s="9">
        <f>IF(OR($A123="",H123=""),"",NORMSINV(H123))</f>
        <v/>
      </c>
      <c r="O123" s="10">
        <f>IF(OR($A123="",N123="",C123=""),"",ROUNDUP(N123*SQRT((E123+G123)*D123^2+C123^2*F123^2),0))</f>
        <v/>
      </c>
      <c r="P123" s="10">
        <f>IF(O123="","",ROUND(C123*E123+O123,0))</f>
        <v/>
      </c>
      <c r="Q123" s="10">
        <f>IF(O123="","",ROUND(C123*(E123+G123)+O123,0))</f>
        <v/>
      </c>
      <c r="R123" s="10">
        <f>IF(Q123="","",IF(Q123-I123-J123&lt;=0,0,MAX(L123,IF(K123&gt;0,ROUNDUP((Q123-I123-J123)/K123,0)*K123,ROUNDUP(Q123-I123-J123,0)))))</f>
        <v/>
      </c>
      <c r="S123" s="11">
        <f>IF(OR(R123="",M123=""),"",R123*M123)</f>
        <v/>
      </c>
      <c r="T123" s="10">
        <f>IF(OR($A123="",C123="",C123&lt;=0),"",ROUND(I123/C123,0))</f>
        <v/>
      </c>
      <c r="U123" s="10">
        <f>IF(R123="","",IF(R123&gt;0,"De comandat",IF(AND(T123&lt;&gt;"",T123&gt;$D$3),"Surplus","Acoperit")))</f>
        <v/>
      </c>
    </row>
    <row r="124">
      <c r="A124" s="6" t="n"/>
      <c r="B124" s="6" t="n"/>
      <c r="C124" s="6" t="n"/>
      <c r="D124" s="6" t="n"/>
      <c r="E124" s="6" t="n"/>
      <c r="F124" s="6" t="n"/>
      <c r="G124" s="6" t="n"/>
      <c r="H124" s="7" t="n"/>
      <c r="I124" s="6" t="n"/>
      <c r="J124" s="6" t="n"/>
      <c r="K124" s="6" t="n"/>
      <c r="L124" s="6" t="n"/>
      <c r="M124" s="8" t="n"/>
      <c r="N124" s="9">
        <f>IF(OR($A124="",H124=""),"",NORMSINV(H124))</f>
        <v/>
      </c>
      <c r="O124" s="10">
        <f>IF(OR($A124="",N124="",C124=""),"",ROUNDUP(N124*SQRT((E124+G124)*D124^2+C124^2*F124^2),0))</f>
        <v/>
      </c>
      <c r="P124" s="10">
        <f>IF(O124="","",ROUND(C124*E124+O124,0))</f>
        <v/>
      </c>
      <c r="Q124" s="10">
        <f>IF(O124="","",ROUND(C124*(E124+G124)+O124,0))</f>
        <v/>
      </c>
      <c r="R124" s="10">
        <f>IF(Q124="","",IF(Q124-I124-J124&lt;=0,0,MAX(L124,IF(K124&gt;0,ROUNDUP((Q124-I124-J124)/K124,0)*K124,ROUNDUP(Q124-I124-J124,0)))))</f>
        <v/>
      </c>
      <c r="S124" s="11">
        <f>IF(OR(R124="",M124=""),"",R124*M124)</f>
        <v/>
      </c>
      <c r="T124" s="10">
        <f>IF(OR($A124="",C124="",C124&lt;=0),"",ROUND(I124/C124,0))</f>
        <v/>
      </c>
      <c r="U124" s="10">
        <f>IF(R124="","",IF(R124&gt;0,"De comandat",IF(AND(T124&lt;&gt;"",T124&gt;$D$3),"Surplus","Acoperit")))</f>
        <v/>
      </c>
    </row>
    <row r="125">
      <c r="A125" s="6" t="n"/>
      <c r="B125" s="6" t="n"/>
      <c r="C125" s="6" t="n"/>
      <c r="D125" s="6" t="n"/>
      <c r="E125" s="6" t="n"/>
      <c r="F125" s="6" t="n"/>
      <c r="G125" s="6" t="n"/>
      <c r="H125" s="7" t="n"/>
      <c r="I125" s="6" t="n"/>
      <c r="J125" s="6" t="n"/>
      <c r="K125" s="6" t="n"/>
      <c r="L125" s="6" t="n"/>
      <c r="M125" s="8" t="n"/>
      <c r="N125" s="9">
        <f>IF(OR($A125="",H125=""),"",NORMSINV(H125))</f>
        <v/>
      </c>
      <c r="O125" s="10">
        <f>IF(OR($A125="",N125="",C125=""),"",ROUNDUP(N125*SQRT((E125+G125)*D125^2+C125^2*F125^2),0))</f>
        <v/>
      </c>
      <c r="P125" s="10">
        <f>IF(O125="","",ROUND(C125*E125+O125,0))</f>
        <v/>
      </c>
      <c r="Q125" s="10">
        <f>IF(O125="","",ROUND(C125*(E125+G125)+O125,0))</f>
        <v/>
      </c>
      <c r="R125" s="10">
        <f>IF(Q125="","",IF(Q125-I125-J125&lt;=0,0,MAX(L125,IF(K125&gt;0,ROUNDUP((Q125-I125-J125)/K125,0)*K125,ROUNDUP(Q125-I125-J125,0)))))</f>
        <v/>
      </c>
      <c r="S125" s="11">
        <f>IF(OR(R125="",M125=""),"",R125*M125)</f>
        <v/>
      </c>
      <c r="T125" s="10">
        <f>IF(OR($A125="",C125="",C125&lt;=0),"",ROUND(I125/C125,0))</f>
        <v/>
      </c>
      <c r="U125" s="10">
        <f>IF(R125="","",IF(R125&gt;0,"De comandat",IF(AND(T125&lt;&gt;"",T125&gt;$D$3),"Surplus","Acoperit")))</f>
        <v/>
      </c>
    </row>
    <row r="126">
      <c r="A126" s="6" t="n"/>
      <c r="B126" s="6" t="n"/>
      <c r="C126" s="6" t="n"/>
      <c r="D126" s="6" t="n"/>
      <c r="E126" s="6" t="n"/>
      <c r="F126" s="6" t="n"/>
      <c r="G126" s="6" t="n"/>
      <c r="H126" s="7" t="n"/>
      <c r="I126" s="6" t="n"/>
      <c r="J126" s="6" t="n"/>
      <c r="K126" s="6" t="n"/>
      <c r="L126" s="6" t="n"/>
      <c r="M126" s="8" t="n"/>
      <c r="N126" s="9">
        <f>IF(OR($A126="",H126=""),"",NORMSINV(H126))</f>
        <v/>
      </c>
      <c r="O126" s="10">
        <f>IF(OR($A126="",N126="",C126=""),"",ROUNDUP(N126*SQRT((E126+G126)*D126^2+C126^2*F126^2),0))</f>
        <v/>
      </c>
      <c r="P126" s="10">
        <f>IF(O126="","",ROUND(C126*E126+O126,0))</f>
        <v/>
      </c>
      <c r="Q126" s="10">
        <f>IF(O126="","",ROUND(C126*(E126+G126)+O126,0))</f>
        <v/>
      </c>
      <c r="R126" s="10">
        <f>IF(Q126="","",IF(Q126-I126-J126&lt;=0,0,MAX(L126,IF(K126&gt;0,ROUNDUP((Q126-I126-J126)/K126,0)*K126,ROUNDUP(Q126-I126-J126,0)))))</f>
        <v/>
      </c>
      <c r="S126" s="11">
        <f>IF(OR(R126="",M126=""),"",R126*M126)</f>
        <v/>
      </c>
      <c r="T126" s="10">
        <f>IF(OR($A126="",C126="",C126&lt;=0),"",ROUND(I126/C126,0))</f>
        <v/>
      </c>
      <c r="U126" s="10">
        <f>IF(R126="","",IF(R126&gt;0,"De comandat",IF(AND(T126&lt;&gt;"",T126&gt;$D$3),"Surplus","Acoperit")))</f>
        <v/>
      </c>
    </row>
    <row r="127">
      <c r="A127" s="6" t="n"/>
      <c r="B127" s="6" t="n"/>
      <c r="C127" s="6" t="n"/>
      <c r="D127" s="6" t="n"/>
      <c r="E127" s="6" t="n"/>
      <c r="F127" s="6" t="n"/>
      <c r="G127" s="6" t="n"/>
      <c r="H127" s="7" t="n"/>
      <c r="I127" s="6" t="n"/>
      <c r="J127" s="6" t="n"/>
      <c r="K127" s="6" t="n"/>
      <c r="L127" s="6" t="n"/>
      <c r="M127" s="8" t="n"/>
      <c r="N127" s="9">
        <f>IF(OR($A127="",H127=""),"",NORMSINV(H127))</f>
        <v/>
      </c>
      <c r="O127" s="10">
        <f>IF(OR($A127="",N127="",C127=""),"",ROUNDUP(N127*SQRT((E127+G127)*D127^2+C127^2*F127^2),0))</f>
        <v/>
      </c>
      <c r="P127" s="10">
        <f>IF(O127="","",ROUND(C127*E127+O127,0))</f>
        <v/>
      </c>
      <c r="Q127" s="10">
        <f>IF(O127="","",ROUND(C127*(E127+G127)+O127,0))</f>
        <v/>
      </c>
      <c r="R127" s="10">
        <f>IF(Q127="","",IF(Q127-I127-J127&lt;=0,0,MAX(L127,IF(K127&gt;0,ROUNDUP((Q127-I127-J127)/K127,0)*K127,ROUNDUP(Q127-I127-J127,0)))))</f>
        <v/>
      </c>
      <c r="S127" s="11">
        <f>IF(OR(R127="",M127=""),"",R127*M127)</f>
        <v/>
      </c>
      <c r="T127" s="10">
        <f>IF(OR($A127="",C127="",C127&lt;=0),"",ROUND(I127/C127,0))</f>
        <v/>
      </c>
      <c r="U127" s="10">
        <f>IF(R127="","",IF(R127&gt;0,"De comandat",IF(AND(T127&lt;&gt;"",T127&gt;$D$3),"Surplus","Acoperit")))</f>
        <v/>
      </c>
    </row>
    <row r="128">
      <c r="A128" s="6" t="n"/>
      <c r="B128" s="6" t="n"/>
      <c r="C128" s="6" t="n"/>
      <c r="D128" s="6" t="n"/>
      <c r="E128" s="6" t="n"/>
      <c r="F128" s="6" t="n"/>
      <c r="G128" s="6" t="n"/>
      <c r="H128" s="7" t="n"/>
      <c r="I128" s="6" t="n"/>
      <c r="J128" s="6" t="n"/>
      <c r="K128" s="6" t="n"/>
      <c r="L128" s="6" t="n"/>
      <c r="M128" s="8" t="n"/>
      <c r="N128" s="9">
        <f>IF(OR($A128="",H128=""),"",NORMSINV(H128))</f>
        <v/>
      </c>
      <c r="O128" s="10">
        <f>IF(OR($A128="",N128="",C128=""),"",ROUNDUP(N128*SQRT((E128+G128)*D128^2+C128^2*F128^2),0))</f>
        <v/>
      </c>
      <c r="P128" s="10">
        <f>IF(O128="","",ROUND(C128*E128+O128,0))</f>
        <v/>
      </c>
      <c r="Q128" s="10">
        <f>IF(O128="","",ROUND(C128*(E128+G128)+O128,0))</f>
        <v/>
      </c>
      <c r="R128" s="10">
        <f>IF(Q128="","",IF(Q128-I128-J128&lt;=0,0,MAX(L128,IF(K128&gt;0,ROUNDUP((Q128-I128-J128)/K128,0)*K128,ROUNDUP(Q128-I128-J128,0)))))</f>
        <v/>
      </c>
      <c r="S128" s="11">
        <f>IF(OR(R128="",M128=""),"",R128*M128)</f>
        <v/>
      </c>
      <c r="T128" s="10">
        <f>IF(OR($A128="",C128="",C128&lt;=0),"",ROUND(I128/C128,0))</f>
        <v/>
      </c>
      <c r="U128" s="10">
        <f>IF(R128="","",IF(R128&gt;0,"De comandat",IF(AND(T128&lt;&gt;"",T128&gt;$D$3),"Surplus","Acoperit")))</f>
        <v/>
      </c>
    </row>
    <row r="129">
      <c r="A129" s="6" t="n"/>
      <c r="B129" s="6" t="n"/>
      <c r="C129" s="6" t="n"/>
      <c r="D129" s="6" t="n"/>
      <c r="E129" s="6" t="n"/>
      <c r="F129" s="6" t="n"/>
      <c r="G129" s="6" t="n"/>
      <c r="H129" s="7" t="n"/>
      <c r="I129" s="6" t="n"/>
      <c r="J129" s="6" t="n"/>
      <c r="K129" s="6" t="n"/>
      <c r="L129" s="6" t="n"/>
      <c r="M129" s="8" t="n"/>
      <c r="N129" s="9">
        <f>IF(OR($A129="",H129=""),"",NORMSINV(H129))</f>
        <v/>
      </c>
      <c r="O129" s="10">
        <f>IF(OR($A129="",N129="",C129=""),"",ROUNDUP(N129*SQRT((E129+G129)*D129^2+C129^2*F129^2),0))</f>
        <v/>
      </c>
      <c r="P129" s="10">
        <f>IF(O129="","",ROUND(C129*E129+O129,0))</f>
        <v/>
      </c>
      <c r="Q129" s="10">
        <f>IF(O129="","",ROUND(C129*(E129+G129)+O129,0))</f>
        <v/>
      </c>
      <c r="R129" s="10">
        <f>IF(Q129="","",IF(Q129-I129-J129&lt;=0,0,MAX(L129,IF(K129&gt;0,ROUNDUP((Q129-I129-J129)/K129,0)*K129,ROUNDUP(Q129-I129-J129,0)))))</f>
        <v/>
      </c>
      <c r="S129" s="11">
        <f>IF(OR(R129="",M129=""),"",R129*M129)</f>
        <v/>
      </c>
      <c r="T129" s="10">
        <f>IF(OR($A129="",C129="",C129&lt;=0),"",ROUND(I129/C129,0))</f>
        <v/>
      </c>
      <c r="U129" s="10">
        <f>IF(R129="","",IF(R129&gt;0,"De comandat",IF(AND(T129&lt;&gt;"",T129&gt;$D$3),"Surplus","Acoperit")))</f>
        <v/>
      </c>
    </row>
    <row r="130">
      <c r="A130" s="6" t="n"/>
      <c r="B130" s="6" t="n"/>
      <c r="C130" s="6" t="n"/>
      <c r="D130" s="6" t="n"/>
      <c r="E130" s="6" t="n"/>
      <c r="F130" s="6" t="n"/>
      <c r="G130" s="6" t="n"/>
      <c r="H130" s="7" t="n"/>
      <c r="I130" s="6" t="n"/>
      <c r="J130" s="6" t="n"/>
      <c r="K130" s="6" t="n"/>
      <c r="L130" s="6" t="n"/>
      <c r="M130" s="8" t="n"/>
      <c r="N130" s="9">
        <f>IF(OR($A130="",H130=""),"",NORMSINV(H130))</f>
        <v/>
      </c>
      <c r="O130" s="10">
        <f>IF(OR($A130="",N130="",C130=""),"",ROUNDUP(N130*SQRT((E130+G130)*D130^2+C130^2*F130^2),0))</f>
        <v/>
      </c>
      <c r="P130" s="10">
        <f>IF(O130="","",ROUND(C130*E130+O130,0))</f>
        <v/>
      </c>
      <c r="Q130" s="10">
        <f>IF(O130="","",ROUND(C130*(E130+G130)+O130,0))</f>
        <v/>
      </c>
      <c r="R130" s="10">
        <f>IF(Q130="","",IF(Q130-I130-J130&lt;=0,0,MAX(L130,IF(K130&gt;0,ROUNDUP((Q130-I130-J130)/K130,0)*K130,ROUNDUP(Q130-I130-J130,0)))))</f>
        <v/>
      </c>
      <c r="S130" s="11">
        <f>IF(OR(R130="",M130=""),"",R130*M130)</f>
        <v/>
      </c>
      <c r="T130" s="10">
        <f>IF(OR($A130="",C130="",C130&lt;=0),"",ROUND(I130/C130,0))</f>
        <v/>
      </c>
      <c r="U130" s="10">
        <f>IF(R130="","",IF(R130&gt;0,"De comandat",IF(AND(T130&lt;&gt;"",T130&gt;$D$3),"Surplus","Acoperit")))</f>
        <v/>
      </c>
    </row>
    <row r="131">
      <c r="A131" s="6" t="n"/>
      <c r="B131" s="6" t="n"/>
      <c r="C131" s="6" t="n"/>
      <c r="D131" s="6" t="n"/>
      <c r="E131" s="6" t="n"/>
      <c r="F131" s="6" t="n"/>
      <c r="G131" s="6" t="n"/>
      <c r="H131" s="7" t="n"/>
      <c r="I131" s="6" t="n"/>
      <c r="J131" s="6" t="n"/>
      <c r="K131" s="6" t="n"/>
      <c r="L131" s="6" t="n"/>
      <c r="M131" s="8" t="n"/>
      <c r="N131" s="9">
        <f>IF(OR($A131="",H131=""),"",NORMSINV(H131))</f>
        <v/>
      </c>
      <c r="O131" s="10">
        <f>IF(OR($A131="",N131="",C131=""),"",ROUNDUP(N131*SQRT((E131+G131)*D131^2+C131^2*F131^2),0))</f>
        <v/>
      </c>
      <c r="P131" s="10">
        <f>IF(O131="","",ROUND(C131*E131+O131,0))</f>
        <v/>
      </c>
      <c r="Q131" s="10">
        <f>IF(O131="","",ROUND(C131*(E131+G131)+O131,0))</f>
        <v/>
      </c>
      <c r="R131" s="10">
        <f>IF(Q131="","",IF(Q131-I131-J131&lt;=0,0,MAX(L131,IF(K131&gt;0,ROUNDUP((Q131-I131-J131)/K131,0)*K131,ROUNDUP(Q131-I131-J131,0)))))</f>
        <v/>
      </c>
      <c r="S131" s="11">
        <f>IF(OR(R131="",M131=""),"",R131*M131)</f>
        <v/>
      </c>
      <c r="T131" s="10">
        <f>IF(OR($A131="",C131="",C131&lt;=0),"",ROUND(I131/C131,0))</f>
        <v/>
      </c>
      <c r="U131" s="10">
        <f>IF(R131="","",IF(R131&gt;0,"De comandat",IF(AND(T131&lt;&gt;"",T131&gt;$D$3),"Surplus","Acoperit")))</f>
        <v/>
      </c>
    </row>
    <row r="132">
      <c r="A132" s="6" t="n"/>
      <c r="B132" s="6" t="n"/>
      <c r="C132" s="6" t="n"/>
      <c r="D132" s="6" t="n"/>
      <c r="E132" s="6" t="n"/>
      <c r="F132" s="6" t="n"/>
      <c r="G132" s="6" t="n"/>
      <c r="H132" s="7" t="n"/>
      <c r="I132" s="6" t="n"/>
      <c r="J132" s="6" t="n"/>
      <c r="K132" s="6" t="n"/>
      <c r="L132" s="6" t="n"/>
      <c r="M132" s="8" t="n"/>
      <c r="N132" s="9">
        <f>IF(OR($A132="",H132=""),"",NORMSINV(H132))</f>
        <v/>
      </c>
      <c r="O132" s="10">
        <f>IF(OR($A132="",N132="",C132=""),"",ROUNDUP(N132*SQRT((E132+G132)*D132^2+C132^2*F132^2),0))</f>
        <v/>
      </c>
      <c r="P132" s="10">
        <f>IF(O132="","",ROUND(C132*E132+O132,0))</f>
        <v/>
      </c>
      <c r="Q132" s="10">
        <f>IF(O132="","",ROUND(C132*(E132+G132)+O132,0))</f>
        <v/>
      </c>
      <c r="R132" s="10">
        <f>IF(Q132="","",IF(Q132-I132-J132&lt;=0,0,MAX(L132,IF(K132&gt;0,ROUNDUP((Q132-I132-J132)/K132,0)*K132,ROUNDUP(Q132-I132-J132,0)))))</f>
        <v/>
      </c>
      <c r="S132" s="11">
        <f>IF(OR(R132="",M132=""),"",R132*M132)</f>
        <v/>
      </c>
      <c r="T132" s="10">
        <f>IF(OR($A132="",C132="",C132&lt;=0),"",ROUND(I132/C132,0))</f>
        <v/>
      </c>
      <c r="U132" s="10">
        <f>IF(R132="","",IF(R132&gt;0,"De comandat",IF(AND(T132&lt;&gt;"",T132&gt;$D$3),"Surplus","Acoperit")))</f>
        <v/>
      </c>
    </row>
    <row r="133">
      <c r="A133" s="6" t="n"/>
      <c r="B133" s="6" t="n"/>
      <c r="C133" s="6" t="n"/>
      <c r="D133" s="6" t="n"/>
      <c r="E133" s="6" t="n"/>
      <c r="F133" s="6" t="n"/>
      <c r="G133" s="6" t="n"/>
      <c r="H133" s="7" t="n"/>
      <c r="I133" s="6" t="n"/>
      <c r="J133" s="6" t="n"/>
      <c r="K133" s="6" t="n"/>
      <c r="L133" s="6" t="n"/>
      <c r="M133" s="8" t="n"/>
      <c r="N133" s="9">
        <f>IF(OR($A133="",H133=""),"",NORMSINV(H133))</f>
        <v/>
      </c>
      <c r="O133" s="10">
        <f>IF(OR($A133="",N133="",C133=""),"",ROUNDUP(N133*SQRT((E133+G133)*D133^2+C133^2*F133^2),0))</f>
        <v/>
      </c>
      <c r="P133" s="10">
        <f>IF(O133="","",ROUND(C133*E133+O133,0))</f>
        <v/>
      </c>
      <c r="Q133" s="10">
        <f>IF(O133="","",ROUND(C133*(E133+G133)+O133,0))</f>
        <v/>
      </c>
      <c r="R133" s="10">
        <f>IF(Q133="","",IF(Q133-I133-J133&lt;=0,0,MAX(L133,IF(K133&gt;0,ROUNDUP((Q133-I133-J133)/K133,0)*K133,ROUNDUP(Q133-I133-J133,0)))))</f>
        <v/>
      </c>
      <c r="S133" s="11">
        <f>IF(OR(R133="",M133=""),"",R133*M133)</f>
        <v/>
      </c>
      <c r="T133" s="10">
        <f>IF(OR($A133="",C133="",C133&lt;=0),"",ROUND(I133/C133,0))</f>
        <v/>
      </c>
      <c r="U133" s="10">
        <f>IF(R133="","",IF(R133&gt;0,"De comandat",IF(AND(T133&lt;&gt;"",T133&gt;$D$3),"Surplus","Acoperit")))</f>
        <v/>
      </c>
    </row>
    <row r="134">
      <c r="A134" s="6" t="n"/>
      <c r="B134" s="6" t="n"/>
      <c r="C134" s="6" t="n"/>
      <c r="D134" s="6" t="n"/>
      <c r="E134" s="6" t="n"/>
      <c r="F134" s="6" t="n"/>
      <c r="G134" s="6" t="n"/>
      <c r="H134" s="7" t="n"/>
      <c r="I134" s="6" t="n"/>
      <c r="J134" s="6" t="n"/>
      <c r="K134" s="6" t="n"/>
      <c r="L134" s="6" t="n"/>
      <c r="M134" s="8" t="n"/>
      <c r="N134" s="9">
        <f>IF(OR($A134="",H134=""),"",NORMSINV(H134))</f>
        <v/>
      </c>
      <c r="O134" s="10">
        <f>IF(OR($A134="",N134="",C134=""),"",ROUNDUP(N134*SQRT((E134+G134)*D134^2+C134^2*F134^2),0))</f>
        <v/>
      </c>
      <c r="P134" s="10">
        <f>IF(O134="","",ROUND(C134*E134+O134,0))</f>
        <v/>
      </c>
      <c r="Q134" s="10">
        <f>IF(O134="","",ROUND(C134*(E134+G134)+O134,0))</f>
        <v/>
      </c>
      <c r="R134" s="10">
        <f>IF(Q134="","",IF(Q134-I134-J134&lt;=0,0,MAX(L134,IF(K134&gt;0,ROUNDUP((Q134-I134-J134)/K134,0)*K134,ROUNDUP(Q134-I134-J134,0)))))</f>
        <v/>
      </c>
      <c r="S134" s="11">
        <f>IF(OR(R134="",M134=""),"",R134*M134)</f>
        <v/>
      </c>
      <c r="T134" s="10">
        <f>IF(OR($A134="",C134="",C134&lt;=0),"",ROUND(I134/C134,0))</f>
        <v/>
      </c>
      <c r="U134" s="10">
        <f>IF(R134="","",IF(R134&gt;0,"De comandat",IF(AND(T134&lt;&gt;"",T134&gt;$D$3),"Surplus","Acoperit")))</f>
        <v/>
      </c>
    </row>
    <row r="135">
      <c r="A135" s="6" t="n"/>
      <c r="B135" s="6" t="n"/>
      <c r="C135" s="6" t="n"/>
      <c r="D135" s="6" t="n"/>
      <c r="E135" s="6" t="n"/>
      <c r="F135" s="6" t="n"/>
      <c r="G135" s="6" t="n"/>
      <c r="H135" s="7" t="n"/>
      <c r="I135" s="6" t="n"/>
      <c r="J135" s="6" t="n"/>
      <c r="K135" s="6" t="n"/>
      <c r="L135" s="6" t="n"/>
      <c r="M135" s="8" t="n"/>
      <c r="N135" s="9">
        <f>IF(OR($A135="",H135=""),"",NORMSINV(H135))</f>
        <v/>
      </c>
      <c r="O135" s="10">
        <f>IF(OR($A135="",N135="",C135=""),"",ROUNDUP(N135*SQRT((E135+G135)*D135^2+C135^2*F135^2),0))</f>
        <v/>
      </c>
      <c r="P135" s="10">
        <f>IF(O135="","",ROUND(C135*E135+O135,0))</f>
        <v/>
      </c>
      <c r="Q135" s="10">
        <f>IF(O135="","",ROUND(C135*(E135+G135)+O135,0))</f>
        <v/>
      </c>
      <c r="R135" s="10">
        <f>IF(Q135="","",IF(Q135-I135-J135&lt;=0,0,MAX(L135,IF(K135&gt;0,ROUNDUP((Q135-I135-J135)/K135,0)*K135,ROUNDUP(Q135-I135-J135,0)))))</f>
        <v/>
      </c>
      <c r="S135" s="11">
        <f>IF(OR(R135="",M135=""),"",R135*M135)</f>
        <v/>
      </c>
      <c r="T135" s="10">
        <f>IF(OR($A135="",C135="",C135&lt;=0),"",ROUND(I135/C135,0))</f>
        <v/>
      </c>
      <c r="U135" s="10">
        <f>IF(R135="","",IF(R135&gt;0,"De comandat",IF(AND(T135&lt;&gt;"",T135&gt;$D$3),"Surplus","Acoperit")))</f>
        <v/>
      </c>
    </row>
    <row r="136">
      <c r="A136" s="6" t="n"/>
      <c r="B136" s="6" t="n"/>
      <c r="C136" s="6" t="n"/>
      <c r="D136" s="6" t="n"/>
      <c r="E136" s="6" t="n"/>
      <c r="F136" s="6" t="n"/>
      <c r="G136" s="6" t="n"/>
      <c r="H136" s="7" t="n"/>
      <c r="I136" s="6" t="n"/>
      <c r="J136" s="6" t="n"/>
      <c r="K136" s="6" t="n"/>
      <c r="L136" s="6" t="n"/>
      <c r="M136" s="8" t="n"/>
      <c r="N136" s="9">
        <f>IF(OR($A136="",H136=""),"",NORMSINV(H136))</f>
        <v/>
      </c>
      <c r="O136" s="10">
        <f>IF(OR($A136="",N136="",C136=""),"",ROUNDUP(N136*SQRT((E136+G136)*D136^2+C136^2*F136^2),0))</f>
        <v/>
      </c>
      <c r="P136" s="10">
        <f>IF(O136="","",ROUND(C136*E136+O136,0))</f>
        <v/>
      </c>
      <c r="Q136" s="10">
        <f>IF(O136="","",ROUND(C136*(E136+G136)+O136,0))</f>
        <v/>
      </c>
      <c r="R136" s="10">
        <f>IF(Q136="","",IF(Q136-I136-J136&lt;=0,0,MAX(L136,IF(K136&gt;0,ROUNDUP((Q136-I136-J136)/K136,0)*K136,ROUNDUP(Q136-I136-J136,0)))))</f>
        <v/>
      </c>
      <c r="S136" s="11">
        <f>IF(OR(R136="",M136=""),"",R136*M136)</f>
        <v/>
      </c>
      <c r="T136" s="10">
        <f>IF(OR($A136="",C136="",C136&lt;=0),"",ROUND(I136/C136,0))</f>
        <v/>
      </c>
      <c r="U136" s="10">
        <f>IF(R136="","",IF(R136&gt;0,"De comandat",IF(AND(T136&lt;&gt;"",T136&gt;$D$3),"Surplus","Acoperit")))</f>
        <v/>
      </c>
    </row>
    <row r="137">
      <c r="A137" s="6" t="n"/>
      <c r="B137" s="6" t="n"/>
      <c r="C137" s="6" t="n"/>
      <c r="D137" s="6" t="n"/>
      <c r="E137" s="6" t="n"/>
      <c r="F137" s="6" t="n"/>
      <c r="G137" s="6" t="n"/>
      <c r="H137" s="7" t="n"/>
      <c r="I137" s="6" t="n"/>
      <c r="J137" s="6" t="n"/>
      <c r="K137" s="6" t="n"/>
      <c r="L137" s="6" t="n"/>
      <c r="M137" s="8" t="n"/>
      <c r="N137" s="9">
        <f>IF(OR($A137="",H137=""),"",NORMSINV(H137))</f>
        <v/>
      </c>
      <c r="O137" s="10">
        <f>IF(OR($A137="",N137="",C137=""),"",ROUNDUP(N137*SQRT((E137+G137)*D137^2+C137^2*F137^2),0))</f>
        <v/>
      </c>
      <c r="P137" s="10">
        <f>IF(O137="","",ROUND(C137*E137+O137,0))</f>
        <v/>
      </c>
      <c r="Q137" s="10">
        <f>IF(O137="","",ROUND(C137*(E137+G137)+O137,0))</f>
        <v/>
      </c>
      <c r="R137" s="10">
        <f>IF(Q137="","",IF(Q137-I137-J137&lt;=0,0,MAX(L137,IF(K137&gt;0,ROUNDUP((Q137-I137-J137)/K137,0)*K137,ROUNDUP(Q137-I137-J137,0)))))</f>
        <v/>
      </c>
      <c r="S137" s="11">
        <f>IF(OR(R137="",M137=""),"",R137*M137)</f>
        <v/>
      </c>
      <c r="T137" s="10">
        <f>IF(OR($A137="",C137="",C137&lt;=0),"",ROUND(I137/C137,0))</f>
        <v/>
      </c>
      <c r="U137" s="10">
        <f>IF(R137="","",IF(R137&gt;0,"De comandat",IF(AND(T137&lt;&gt;"",T137&gt;$D$3),"Surplus","Acoperit")))</f>
        <v/>
      </c>
    </row>
    <row r="138">
      <c r="A138" s="6" t="n"/>
      <c r="B138" s="6" t="n"/>
      <c r="C138" s="6" t="n"/>
      <c r="D138" s="6" t="n"/>
      <c r="E138" s="6" t="n"/>
      <c r="F138" s="6" t="n"/>
      <c r="G138" s="6" t="n"/>
      <c r="H138" s="7" t="n"/>
      <c r="I138" s="6" t="n"/>
      <c r="J138" s="6" t="n"/>
      <c r="K138" s="6" t="n"/>
      <c r="L138" s="6" t="n"/>
      <c r="M138" s="8" t="n"/>
      <c r="N138" s="9">
        <f>IF(OR($A138="",H138=""),"",NORMSINV(H138))</f>
        <v/>
      </c>
      <c r="O138" s="10">
        <f>IF(OR($A138="",N138="",C138=""),"",ROUNDUP(N138*SQRT((E138+G138)*D138^2+C138^2*F138^2),0))</f>
        <v/>
      </c>
      <c r="P138" s="10">
        <f>IF(O138="","",ROUND(C138*E138+O138,0))</f>
        <v/>
      </c>
      <c r="Q138" s="10">
        <f>IF(O138="","",ROUND(C138*(E138+G138)+O138,0))</f>
        <v/>
      </c>
      <c r="R138" s="10">
        <f>IF(Q138="","",IF(Q138-I138-J138&lt;=0,0,MAX(L138,IF(K138&gt;0,ROUNDUP((Q138-I138-J138)/K138,0)*K138,ROUNDUP(Q138-I138-J138,0)))))</f>
        <v/>
      </c>
      <c r="S138" s="11">
        <f>IF(OR(R138="",M138=""),"",R138*M138)</f>
        <v/>
      </c>
      <c r="T138" s="10">
        <f>IF(OR($A138="",C138="",C138&lt;=0),"",ROUND(I138/C138,0))</f>
        <v/>
      </c>
      <c r="U138" s="10">
        <f>IF(R138="","",IF(R138&gt;0,"De comandat",IF(AND(T138&lt;&gt;"",T138&gt;$D$3),"Surplus","Acoperit")))</f>
        <v/>
      </c>
    </row>
    <row r="139">
      <c r="A139" s="6" t="n"/>
      <c r="B139" s="6" t="n"/>
      <c r="C139" s="6" t="n"/>
      <c r="D139" s="6" t="n"/>
      <c r="E139" s="6" t="n"/>
      <c r="F139" s="6" t="n"/>
      <c r="G139" s="6" t="n"/>
      <c r="H139" s="7" t="n"/>
      <c r="I139" s="6" t="n"/>
      <c r="J139" s="6" t="n"/>
      <c r="K139" s="6" t="n"/>
      <c r="L139" s="6" t="n"/>
      <c r="M139" s="8" t="n"/>
      <c r="N139" s="9">
        <f>IF(OR($A139="",H139=""),"",NORMSINV(H139))</f>
        <v/>
      </c>
      <c r="O139" s="10">
        <f>IF(OR($A139="",N139="",C139=""),"",ROUNDUP(N139*SQRT((E139+G139)*D139^2+C139^2*F139^2),0))</f>
        <v/>
      </c>
      <c r="P139" s="10">
        <f>IF(O139="","",ROUND(C139*E139+O139,0))</f>
        <v/>
      </c>
      <c r="Q139" s="10">
        <f>IF(O139="","",ROUND(C139*(E139+G139)+O139,0))</f>
        <v/>
      </c>
      <c r="R139" s="10">
        <f>IF(Q139="","",IF(Q139-I139-J139&lt;=0,0,MAX(L139,IF(K139&gt;0,ROUNDUP((Q139-I139-J139)/K139,0)*K139,ROUNDUP(Q139-I139-J139,0)))))</f>
        <v/>
      </c>
      <c r="S139" s="11">
        <f>IF(OR(R139="",M139=""),"",R139*M139)</f>
        <v/>
      </c>
      <c r="T139" s="10">
        <f>IF(OR($A139="",C139="",C139&lt;=0),"",ROUND(I139/C139,0))</f>
        <v/>
      </c>
      <c r="U139" s="10">
        <f>IF(R139="","",IF(R139&gt;0,"De comandat",IF(AND(T139&lt;&gt;"",T139&gt;$D$3),"Surplus","Acoperit")))</f>
        <v/>
      </c>
    </row>
    <row r="140">
      <c r="A140" s="6" t="n"/>
      <c r="B140" s="6" t="n"/>
      <c r="C140" s="6" t="n"/>
      <c r="D140" s="6" t="n"/>
      <c r="E140" s="6" t="n"/>
      <c r="F140" s="6" t="n"/>
      <c r="G140" s="6" t="n"/>
      <c r="H140" s="7" t="n"/>
      <c r="I140" s="6" t="n"/>
      <c r="J140" s="6" t="n"/>
      <c r="K140" s="6" t="n"/>
      <c r="L140" s="6" t="n"/>
      <c r="M140" s="8" t="n"/>
      <c r="N140" s="9">
        <f>IF(OR($A140="",H140=""),"",NORMSINV(H140))</f>
        <v/>
      </c>
      <c r="O140" s="10">
        <f>IF(OR($A140="",N140="",C140=""),"",ROUNDUP(N140*SQRT((E140+G140)*D140^2+C140^2*F140^2),0))</f>
        <v/>
      </c>
      <c r="P140" s="10">
        <f>IF(O140="","",ROUND(C140*E140+O140,0))</f>
        <v/>
      </c>
      <c r="Q140" s="10">
        <f>IF(O140="","",ROUND(C140*(E140+G140)+O140,0))</f>
        <v/>
      </c>
      <c r="R140" s="10">
        <f>IF(Q140="","",IF(Q140-I140-J140&lt;=0,0,MAX(L140,IF(K140&gt;0,ROUNDUP((Q140-I140-J140)/K140,0)*K140,ROUNDUP(Q140-I140-J140,0)))))</f>
        <v/>
      </c>
      <c r="S140" s="11">
        <f>IF(OR(R140="",M140=""),"",R140*M140)</f>
        <v/>
      </c>
      <c r="T140" s="10">
        <f>IF(OR($A140="",C140="",C140&lt;=0),"",ROUND(I140/C140,0))</f>
        <v/>
      </c>
      <c r="U140" s="10">
        <f>IF(R140="","",IF(R140&gt;0,"De comandat",IF(AND(T140&lt;&gt;"",T140&gt;$D$3),"Surplus","Acoperit")))</f>
        <v/>
      </c>
    </row>
    <row r="141">
      <c r="A141" s="6" t="n"/>
      <c r="B141" s="6" t="n"/>
      <c r="C141" s="6" t="n"/>
      <c r="D141" s="6" t="n"/>
      <c r="E141" s="6" t="n"/>
      <c r="F141" s="6" t="n"/>
      <c r="G141" s="6" t="n"/>
      <c r="H141" s="7" t="n"/>
      <c r="I141" s="6" t="n"/>
      <c r="J141" s="6" t="n"/>
      <c r="K141" s="6" t="n"/>
      <c r="L141" s="6" t="n"/>
      <c r="M141" s="8" t="n"/>
      <c r="N141" s="9">
        <f>IF(OR($A141="",H141=""),"",NORMSINV(H141))</f>
        <v/>
      </c>
      <c r="O141" s="10">
        <f>IF(OR($A141="",N141="",C141=""),"",ROUNDUP(N141*SQRT((E141+G141)*D141^2+C141^2*F141^2),0))</f>
        <v/>
      </c>
      <c r="P141" s="10">
        <f>IF(O141="","",ROUND(C141*E141+O141,0))</f>
        <v/>
      </c>
      <c r="Q141" s="10">
        <f>IF(O141="","",ROUND(C141*(E141+G141)+O141,0))</f>
        <v/>
      </c>
      <c r="R141" s="10">
        <f>IF(Q141="","",IF(Q141-I141-J141&lt;=0,0,MAX(L141,IF(K141&gt;0,ROUNDUP((Q141-I141-J141)/K141,0)*K141,ROUNDUP(Q141-I141-J141,0)))))</f>
        <v/>
      </c>
      <c r="S141" s="11">
        <f>IF(OR(R141="",M141=""),"",R141*M141)</f>
        <v/>
      </c>
      <c r="T141" s="10">
        <f>IF(OR($A141="",C141="",C141&lt;=0),"",ROUND(I141/C141,0))</f>
        <v/>
      </c>
      <c r="U141" s="10">
        <f>IF(R141="","",IF(R141&gt;0,"De comandat",IF(AND(T141&lt;&gt;"",T141&gt;$D$3),"Surplus","Acoperit")))</f>
        <v/>
      </c>
    </row>
    <row r="142">
      <c r="A142" s="6" t="n"/>
      <c r="B142" s="6" t="n"/>
      <c r="C142" s="6" t="n"/>
      <c r="D142" s="6" t="n"/>
      <c r="E142" s="6" t="n"/>
      <c r="F142" s="6" t="n"/>
      <c r="G142" s="6" t="n"/>
      <c r="H142" s="7" t="n"/>
      <c r="I142" s="6" t="n"/>
      <c r="J142" s="6" t="n"/>
      <c r="K142" s="6" t="n"/>
      <c r="L142" s="6" t="n"/>
      <c r="M142" s="8" t="n"/>
      <c r="N142" s="9">
        <f>IF(OR($A142="",H142=""),"",NORMSINV(H142))</f>
        <v/>
      </c>
      <c r="O142" s="10">
        <f>IF(OR($A142="",N142="",C142=""),"",ROUNDUP(N142*SQRT((E142+G142)*D142^2+C142^2*F142^2),0))</f>
        <v/>
      </c>
      <c r="P142" s="10">
        <f>IF(O142="","",ROUND(C142*E142+O142,0))</f>
        <v/>
      </c>
      <c r="Q142" s="10">
        <f>IF(O142="","",ROUND(C142*(E142+G142)+O142,0))</f>
        <v/>
      </c>
      <c r="R142" s="10">
        <f>IF(Q142="","",IF(Q142-I142-J142&lt;=0,0,MAX(L142,IF(K142&gt;0,ROUNDUP((Q142-I142-J142)/K142,0)*K142,ROUNDUP(Q142-I142-J142,0)))))</f>
        <v/>
      </c>
      <c r="S142" s="11">
        <f>IF(OR(R142="",M142=""),"",R142*M142)</f>
        <v/>
      </c>
      <c r="T142" s="10">
        <f>IF(OR($A142="",C142="",C142&lt;=0),"",ROUND(I142/C142,0))</f>
        <v/>
      </c>
      <c r="U142" s="10">
        <f>IF(R142="","",IF(R142&gt;0,"De comandat",IF(AND(T142&lt;&gt;"",T142&gt;$D$3),"Surplus","Acoperit")))</f>
        <v/>
      </c>
    </row>
    <row r="143">
      <c r="A143" s="6" t="n"/>
      <c r="B143" s="6" t="n"/>
      <c r="C143" s="6" t="n"/>
      <c r="D143" s="6" t="n"/>
      <c r="E143" s="6" t="n"/>
      <c r="F143" s="6" t="n"/>
      <c r="G143" s="6" t="n"/>
      <c r="H143" s="7" t="n"/>
      <c r="I143" s="6" t="n"/>
      <c r="J143" s="6" t="n"/>
      <c r="K143" s="6" t="n"/>
      <c r="L143" s="6" t="n"/>
      <c r="M143" s="8" t="n"/>
      <c r="N143" s="9">
        <f>IF(OR($A143="",H143=""),"",NORMSINV(H143))</f>
        <v/>
      </c>
      <c r="O143" s="10">
        <f>IF(OR($A143="",N143="",C143=""),"",ROUNDUP(N143*SQRT((E143+G143)*D143^2+C143^2*F143^2),0))</f>
        <v/>
      </c>
      <c r="P143" s="10">
        <f>IF(O143="","",ROUND(C143*E143+O143,0))</f>
        <v/>
      </c>
      <c r="Q143" s="10">
        <f>IF(O143="","",ROUND(C143*(E143+G143)+O143,0))</f>
        <v/>
      </c>
      <c r="R143" s="10">
        <f>IF(Q143="","",IF(Q143-I143-J143&lt;=0,0,MAX(L143,IF(K143&gt;0,ROUNDUP((Q143-I143-J143)/K143,0)*K143,ROUNDUP(Q143-I143-J143,0)))))</f>
        <v/>
      </c>
      <c r="S143" s="11">
        <f>IF(OR(R143="",M143=""),"",R143*M143)</f>
        <v/>
      </c>
      <c r="T143" s="10">
        <f>IF(OR($A143="",C143="",C143&lt;=0),"",ROUND(I143/C143,0))</f>
        <v/>
      </c>
      <c r="U143" s="10">
        <f>IF(R143="","",IF(R143&gt;0,"De comandat",IF(AND(T143&lt;&gt;"",T143&gt;$D$3),"Surplus","Acoperit")))</f>
        <v/>
      </c>
    </row>
    <row r="144">
      <c r="A144" s="6" t="n"/>
      <c r="B144" s="6" t="n"/>
      <c r="C144" s="6" t="n"/>
      <c r="D144" s="6" t="n"/>
      <c r="E144" s="6" t="n"/>
      <c r="F144" s="6" t="n"/>
      <c r="G144" s="6" t="n"/>
      <c r="H144" s="7" t="n"/>
      <c r="I144" s="6" t="n"/>
      <c r="J144" s="6" t="n"/>
      <c r="K144" s="6" t="n"/>
      <c r="L144" s="6" t="n"/>
      <c r="M144" s="8" t="n"/>
      <c r="N144" s="9">
        <f>IF(OR($A144="",H144=""),"",NORMSINV(H144))</f>
        <v/>
      </c>
      <c r="O144" s="10">
        <f>IF(OR($A144="",N144="",C144=""),"",ROUNDUP(N144*SQRT((E144+G144)*D144^2+C144^2*F144^2),0))</f>
        <v/>
      </c>
      <c r="P144" s="10">
        <f>IF(O144="","",ROUND(C144*E144+O144,0))</f>
        <v/>
      </c>
      <c r="Q144" s="10">
        <f>IF(O144="","",ROUND(C144*(E144+G144)+O144,0))</f>
        <v/>
      </c>
      <c r="R144" s="10">
        <f>IF(Q144="","",IF(Q144-I144-J144&lt;=0,0,MAX(L144,IF(K144&gt;0,ROUNDUP((Q144-I144-J144)/K144,0)*K144,ROUNDUP(Q144-I144-J144,0)))))</f>
        <v/>
      </c>
      <c r="S144" s="11">
        <f>IF(OR(R144="",M144=""),"",R144*M144)</f>
        <v/>
      </c>
      <c r="T144" s="10">
        <f>IF(OR($A144="",C144="",C144&lt;=0),"",ROUND(I144/C144,0))</f>
        <v/>
      </c>
      <c r="U144" s="10">
        <f>IF(R144="","",IF(R144&gt;0,"De comandat",IF(AND(T144&lt;&gt;"",T144&gt;$D$3),"Surplus","Acoperit")))</f>
        <v/>
      </c>
    </row>
    <row r="145">
      <c r="A145" s="6" t="n"/>
      <c r="B145" s="6" t="n"/>
      <c r="C145" s="6" t="n"/>
      <c r="D145" s="6" t="n"/>
      <c r="E145" s="6" t="n"/>
      <c r="F145" s="6" t="n"/>
      <c r="G145" s="6" t="n"/>
      <c r="H145" s="7" t="n"/>
      <c r="I145" s="6" t="n"/>
      <c r="J145" s="6" t="n"/>
      <c r="K145" s="6" t="n"/>
      <c r="L145" s="6" t="n"/>
      <c r="M145" s="8" t="n"/>
      <c r="N145" s="9">
        <f>IF(OR($A145="",H145=""),"",NORMSINV(H145))</f>
        <v/>
      </c>
      <c r="O145" s="10">
        <f>IF(OR($A145="",N145="",C145=""),"",ROUNDUP(N145*SQRT((E145+G145)*D145^2+C145^2*F145^2),0))</f>
        <v/>
      </c>
      <c r="P145" s="10">
        <f>IF(O145="","",ROUND(C145*E145+O145,0))</f>
        <v/>
      </c>
      <c r="Q145" s="10">
        <f>IF(O145="","",ROUND(C145*(E145+G145)+O145,0))</f>
        <v/>
      </c>
      <c r="R145" s="10">
        <f>IF(Q145="","",IF(Q145-I145-J145&lt;=0,0,MAX(L145,IF(K145&gt;0,ROUNDUP((Q145-I145-J145)/K145,0)*K145,ROUNDUP(Q145-I145-J145,0)))))</f>
        <v/>
      </c>
      <c r="S145" s="11">
        <f>IF(OR(R145="",M145=""),"",R145*M145)</f>
        <v/>
      </c>
      <c r="T145" s="10">
        <f>IF(OR($A145="",C145="",C145&lt;=0),"",ROUND(I145/C145,0))</f>
        <v/>
      </c>
      <c r="U145" s="10">
        <f>IF(R145="","",IF(R145&gt;0,"De comandat",IF(AND(T145&lt;&gt;"",T145&gt;$D$3),"Surplus","Acoperit")))</f>
        <v/>
      </c>
    </row>
    <row r="146">
      <c r="A146" s="6" t="n"/>
      <c r="B146" s="6" t="n"/>
      <c r="C146" s="6" t="n"/>
      <c r="D146" s="6" t="n"/>
      <c r="E146" s="6" t="n"/>
      <c r="F146" s="6" t="n"/>
      <c r="G146" s="6" t="n"/>
      <c r="H146" s="7" t="n"/>
      <c r="I146" s="6" t="n"/>
      <c r="J146" s="6" t="n"/>
      <c r="K146" s="6" t="n"/>
      <c r="L146" s="6" t="n"/>
      <c r="M146" s="8" t="n"/>
      <c r="N146" s="9">
        <f>IF(OR($A146="",H146=""),"",NORMSINV(H146))</f>
        <v/>
      </c>
      <c r="O146" s="10">
        <f>IF(OR($A146="",N146="",C146=""),"",ROUNDUP(N146*SQRT((E146+G146)*D146^2+C146^2*F146^2),0))</f>
        <v/>
      </c>
      <c r="P146" s="10">
        <f>IF(O146="","",ROUND(C146*E146+O146,0))</f>
        <v/>
      </c>
      <c r="Q146" s="10">
        <f>IF(O146="","",ROUND(C146*(E146+G146)+O146,0))</f>
        <v/>
      </c>
      <c r="R146" s="10">
        <f>IF(Q146="","",IF(Q146-I146-J146&lt;=0,0,MAX(L146,IF(K146&gt;0,ROUNDUP((Q146-I146-J146)/K146,0)*K146,ROUNDUP(Q146-I146-J146,0)))))</f>
        <v/>
      </c>
      <c r="S146" s="11">
        <f>IF(OR(R146="",M146=""),"",R146*M146)</f>
        <v/>
      </c>
      <c r="T146" s="10">
        <f>IF(OR($A146="",C146="",C146&lt;=0),"",ROUND(I146/C146,0))</f>
        <v/>
      </c>
      <c r="U146" s="10">
        <f>IF(R146="","",IF(R146&gt;0,"De comandat",IF(AND(T146&lt;&gt;"",T146&gt;$D$3),"Surplus","Acoperit")))</f>
        <v/>
      </c>
    </row>
    <row r="147">
      <c r="A147" s="6" t="n"/>
      <c r="B147" s="6" t="n"/>
      <c r="C147" s="6" t="n"/>
      <c r="D147" s="6" t="n"/>
      <c r="E147" s="6" t="n"/>
      <c r="F147" s="6" t="n"/>
      <c r="G147" s="6" t="n"/>
      <c r="H147" s="7" t="n"/>
      <c r="I147" s="6" t="n"/>
      <c r="J147" s="6" t="n"/>
      <c r="K147" s="6" t="n"/>
      <c r="L147" s="6" t="n"/>
      <c r="M147" s="8" t="n"/>
      <c r="N147" s="9">
        <f>IF(OR($A147="",H147=""),"",NORMSINV(H147))</f>
        <v/>
      </c>
      <c r="O147" s="10">
        <f>IF(OR($A147="",N147="",C147=""),"",ROUNDUP(N147*SQRT((E147+G147)*D147^2+C147^2*F147^2),0))</f>
        <v/>
      </c>
      <c r="P147" s="10">
        <f>IF(O147="","",ROUND(C147*E147+O147,0))</f>
        <v/>
      </c>
      <c r="Q147" s="10">
        <f>IF(O147="","",ROUND(C147*(E147+G147)+O147,0))</f>
        <v/>
      </c>
      <c r="R147" s="10">
        <f>IF(Q147="","",IF(Q147-I147-J147&lt;=0,0,MAX(L147,IF(K147&gt;0,ROUNDUP((Q147-I147-J147)/K147,0)*K147,ROUNDUP(Q147-I147-J147,0)))))</f>
        <v/>
      </c>
      <c r="S147" s="11">
        <f>IF(OR(R147="",M147=""),"",R147*M147)</f>
        <v/>
      </c>
      <c r="T147" s="10">
        <f>IF(OR($A147="",C147="",C147&lt;=0),"",ROUND(I147/C147,0))</f>
        <v/>
      </c>
      <c r="U147" s="10">
        <f>IF(R147="","",IF(R147&gt;0,"De comandat",IF(AND(T147&lt;&gt;"",T147&gt;$D$3),"Surplus","Acoperit")))</f>
        <v/>
      </c>
    </row>
    <row r="148">
      <c r="A148" s="6" t="n"/>
      <c r="B148" s="6" t="n"/>
      <c r="C148" s="6" t="n"/>
      <c r="D148" s="6" t="n"/>
      <c r="E148" s="6" t="n"/>
      <c r="F148" s="6" t="n"/>
      <c r="G148" s="6" t="n"/>
      <c r="H148" s="7" t="n"/>
      <c r="I148" s="6" t="n"/>
      <c r="J148" s="6" t="n"/>
      <c r="K148" s="6" t="n"/>
      <c r="L148" s="6" t="n"/>
      <c r="M148" s="8" t="n"/>
      <c r="N148" s="9">
        <f>IF(OR($A148="",H148=""),"",NORMSINV(H148))</f>
        <v/>
      </c>
      <c r="O148" s="10">
        <f>IF(OR($A148="",N148="",C148=""),"",ROUNDUP(N148*SQRT((E148+G148)*D148^2+C148^2*F148^2),0))</f>
        <v/>
      </c>
      <c r="P148" s="10">
        <f>IF(O148="","",ROUND(C148*E148+O148,0))</f>
        <v/>
      </c>
      <c r="Q148" s="10">
        <f>IF(O148="","",ROUND(C148*(E148+G148)+O148,0))</f>
        <v/>
      </c>
      <c r="R148" s="10">
        <f>IF(Q148="","",IF(Q148-I148-J148&lt;=0,0,MAX(L148,IF(K148&gt;0,ROUNDUP((Q148-I148-J148)/K148,0)*K148,ROUNDUP(Q148-I148-J148,0)))))</f>
        <v/>
      </c>
      <c r="S148" s="11">
        <f>IF(OR(R148="",M148=""),"",R148*M148)</f>
        <v/>
      </c>
      <c r="T148" s="10">
        <f>IF(OR($A148="",C148="",C148&lt;=0),"",ROUND(I148/C148,0))</f>
        <v/>
      </c>
      <c r="U148" s="10">
        <f>IF(R148="","",IF(R148&gt;0,"De comandat",IF(AND(T148&lt;&gt;"",T148&gt;$D$3),"Surplus","Acoperit")))</f>
        <v/>
      </c>
    </row>
    <row r="149">
      <c r="A149" s="6" t="n"/>
      <c r="B149" s="6" t="n"/>
      <c r="C149" s="6" t="n"/>
      <c r="D149" s="6" t="n"/>
      <c r="E149" s="6" t="n"/>
      <c r="F149" s="6" t="n"/>
      <c r="G149" s="6" t="n"/>
      <c r="H149" s="7" t="n"/>
      <c r="I149" s="6" t="n"/>
      <c r="J149" s="6" t="n"/>
      <c r="K149" s="6" t="n"/>
      <c r="L149" s="6" t="n"/>
      <c r="M149" s="8" t="n"/>
      <c r="N149" s="9">
        <f>IF(OR($A149="",H149=""),"",NORMSINV(H149))</f>
        <v/>
      </c>
      <c r="O149" s="10">
        <f>IF(OR($A149="",N149="",C149=""),"",ROUNDUP(N149*SQRT((E149+G149)*D149^2+C149^2*F149^2),0))</f>
        <v/>
      </c>
      <c r="P149" s="10">
        <f>IF(O149="","",ROUND(C149*E149+O149,0))</f>
        <v/>
      </c>
      <c r="Q149" s="10">
        <f>IF(O149="","",ROUND(C149*(E149+G149)+O149,0))</f>
        <v/>
      </c>
      <c r="R149" s="10">
        <f>IF(Q149="","",IF(Q149-I149-J149&lt;=0,0,MAX(L149,IF(K149&gt;0,ROUNDUP((Q149-I149-J149)/K149,0)*K149,ROUNDUP(Q149-I149-J149,0)))))</f>
        <v/>
      </c>
      <c r="S149" s="11">
        <f>IF(OR(R149="",M149=""),"",R149*M149)</f>
        <v/>
      </c>
      <c r="T149" s="10">
        <f>IF(OR($A149="",C149="",C149&lt;=0),"",ROUND(I149/C149,0))</f>
        <v/>
      </c>
      <c r="U149" s="10">
        <f>IF(R149="","",IF(R149&gt;0,"De comandat",IF(AND(T149&lt;&gt;"",T149&gt;$D$3),"Surplus","Acoperit")))</f>
        <v/>
      </c>
    </row>
    <row r="150">
      <c r="A150" s="6" t="n"/>
      <c r="B150" s="6" t="n"/>
      <c r="C150" s="6" t="n"/>
      <c r="D150" s="6" t="n"/>
      <c r="E150" s="6" t="n"/>
      <c r="F150" s="6" t="n"/>
      <c r="G150" s="6" t="n"/>
      <c r="H150" s="7" t="n"/>
      <c r="I150" s="6" t="n"/>
      <c r="J150" s="6" t="n"/>
      <c r="K150" s="6" t="n"/>
      <c r="L150" s="6" t="n"/>
      <c r="M150" s="8" t="n"/>
      <c r="N150" s="9">
        <f>IF(OR($A150="",H150=""),"",NORMSINV(H150))</f>
        <v/>
      </c>
      <c r="O150" s="10">
        <f>IF(OR($A150="",N150="",C150=""),"",ROUNDUP(N150*SQRT((E150+G150)*D150^2+C150^2*F150^2),0))</f>
        <v/>
      </c>
      <c r="P150" s="10">
        <f>IF(O150="","",ROUND(C150*E150+O150,0))</f>
        <v/>
      </c>
      <c r="Q150" s="10">
        <f>IF(O150="","",ROUND(C150*(E150+G150)+O150,0))</f>
        <v/>
      </c>
      <c r="R150" s="10">
        <f>IF(Q150="","",IF(Q150-I150-J150&lt;=0,0,MAX(L150,IF(K150&gt;0,ROUNDUP((Q150-I150-J150)/K150,0)*K150,ROUNDUP(Q150-I150-J150,0)))))</f>
        <v/>
      </c>
      <c r="S150" s="11">
        <f>IF(OR(R150="",M150=""),"",R150*M150)</f>
        <v/>
      </c>
      <c r="T150" s="10">
        <f>IF(OR($A150="",C150="",C150&lt;=0),"",ROUND(I150/C150,0))</f>
        <v/>
      </c>
      <c r="U150" s="10">
        <f>IF(R150="","",IF(R150&gt;0,"De comandat",IF(AND(T150&lt;&gt;"",T150&gt;$D$3),"Surplus","Acoperit")))</f>
        <v/>
      </c>
    </row>
    <row r="151">
      <c r="A151" s="6" t="n"/>
      <c r="B151" s="6" t="n"/>
      <c r="C151" s="6" t="n"/>
      <c r="D151" s="6" t="n"/>
      <c r="E151" s="6" t="n"/>
      <c r="F151" s="6" t="n"/>
      <c r="G151" s="6" t="n"/>
      <c r="H151" s="7" t="n"/>
      <c r="I151" s="6" t="n"/>
      <c r="J151" s="6" t="n"/>
      <c r="K151" s="6" t="n"/>
      <c r="L151" s="6" t="n"/>
      <c r="M151" s="8" t="n"/>
      <c r="N151" s="9">
        <f>IF(OR($A151="",H151=""),"",NORMSINV(H151))</f>
        <v/>
      </c>
      <c r="O151" s="10">
        <f>IF(OR($A151="",N151="",C151=""),"",ROUNDUP(N151*SQRT((E151+G151)*D151^2+C151^2*F151^2),0))</f>
        <v/>
      </c>
      <c r="P151" s="10">
        <f>IF(O151="","",ROUND(C151*E151+O151,0))</f>
        <v/>
      </c>
      <c r="Q151" s="10">
        <f>IF(O151="","",ROUND(C151*(E151+G151)+O151,0))</f>
        <v/>
      </c>
      <c r="R151" s="10">
        <f>IF(Q151="","",IF(Q151-I151-J151&lt;=0,0,MAX(L151,IF(K151&gt;0,ROUNDUP((Q151-I151-J151)/K151,0)*K151,ROUNDUP(Q151-I151-J151,0)))))</f>
        <v/>
      </c>
      <c r="S151" s="11">
        <f>IF(OR(R151="",M151=""),"",R151*M151)</f>
        <v/>
      </c>
      <c r="T151" s="10">
        <f>IF(OR($A151="",C151="",C151&lt;=0),"",ROUND(I151/C151,0))</f>
        <v/>
      </c>
      <c r="U151" s="10">
        <f>IF(R151="","",IF(R151&gt;0,"De comandat",IF(AND(T151&lt;&gt;"",T151&gt;$D$3),"Surplus","Acoperit")))</f>
        <v/>
      </c>
    </row>
    <row r="152">
      <c r="A152" s="6" t="n"/>
      <c r="B152" s="6" t="n"/>
      <c r="C152" s="6" t="n"/>
      <c r="D152" s="6" t="n"/>
      <c r="E152" s="6" t="n"/>
      <c r="F152" s="6" t="n"/>
      <c r="G152" s="6" t="n"/>
      <c r="H152" s="7" t="n"/>
      <c r="I152" s="6" t="n"/>
      <c r="J152" s="6" t="n"/>
      <c r="K152" s="6" t="n"/>
      <c r="L152" s="6" t="n"/>
      <c r="M152" s="8" t="n"/>
      <c r="N152" s="9">
        <f>IF(OR($A152="",H152=""),"",NORMSINV(H152))</f>
        <v/>
      </c>
      <c r="O152" s="10">
        <f>IF(OR($A152="",N152="",C152=""),"",ROUNDUP(N152*SQRT((E152+G152)*D152^2+C152^2*F152^2),0))</f>
        <v/>
      </c>
      <c r="P152" s="10">
        <f>IF(O152="","",ROUND(C152*E152+O152,0))</f>
        <v/>
      </c>
      <c r="Q152" s="10">
        <f>IF(O152="","",ROUND(C152*(E152+G152)+O152,0))</f>
        <v/>
      </c>
      <c r="R152" s="10">
        <f>IF(Q152="","",IF(Q152-I152-J152&lt;=0,0,MAX(L152,IF(K152&gt;0,ROUNDUP((Q152-I152-J152)/K152,0)*K152,ROUNDUP(Q152-I152-J152,0)))))</f>
        <v/>
      </c>
      <c r="S152" s="11">
        <f>IF(OR(R152="",M152=""),"",R152*M152)</f>
        <v/>
      </c>
      <c r="T152" s="10">
        <f>IF(OR($A152="",C152="",C152&lt;=0),"",ROUND(I152/C152,0))</f>
        <v/>
      </c>
      <c r="U152" s="10">
        <f>IF(R152="","",IF(R152&gt;0,"De comandat",IF(AND(T152&lt;&gt;"",T152&gt;$D$3),"Surplus","Acoperit")))</f>
        <v/>
      </c>
    </row>
    <row r="153">
      <c r="A153" s="6" t="n"/>
      <c r="B153" s="6" t="n"/>
      <c r="C153" s="6" t="n"/>
      <c r="D153" s="6" t="n"/>
      <c r="E153" s="6" t="n"/>
      <c r="F153" s="6" t="n"/>
      <c r="G153" s="6" t="n"/>
      <c r="H153" s="7" t="n"/>
      <c r="I153" s="6" t="n"/>
      <c r="J153" s="6" t="n"/>
      <c r="K153" s="6" t="n"/>
      <c r="L153" s="6" t="n"/>
      <c r="M153" s="8" t="n"/>
      <c r="N153" s="9">
        <f>IF(OR($A153="",H153=""),"",NORMSINV(H153))</f>
        <v/>
      </c>
      <c r="O153" s="10">
        <f>IF(OR($A153="",N153="",C153=""),"",ROUNDUP(N153*SQRT((E153+G153)*D153^2+C153^2*F153^2),0))</f>
        <v/>
      </c>
      <c r="P153" s="10">
        <f>IF(O153="","",ROUND(C153*E153+O153,0))</f>
        <v/>
      </c>
      <c r="Q153" s="10">
        <f>IF(O153="","",ROUND(C153*(E153+G153)+O153,0))</f>
        <v/>
      </c>
      <c r="R153" s="10">
        <f>IF(Q153="","",IF(Q153-I153-J153&lt;=0,0,MAX(L153,IF(K153&gt;0,ROUNDUP((Q153-I153-J153)/K153,0)*K153,ROUNDUP(Q153-I153-J153,0)))))</f>
        <v/>
      </c>
      <c r="S153" s="11">
        <f>IF(OR(R153="",M153=""),"",R153*M153)</f>
        <v/>
      </c>
      <c r="T153" s="10">
        <f>IF(OR($A153="",C153="",C153&lt;=0),"",ROUND(I153/C153,0))</f>
        <v/>
      </c>
      <c r="U153" s="10">
        <f>IF(R153="","",IF(R153&gt;0,"De comandat",IF(AND(T153&lt;&gt;"",T153&gt;$D$3),"Surplus","Acoperit")))</f>
        <v/>
      </c>
    </row>
    <row r="154">
      <c r="A154" s="6" t="n"/>
      <c r="B154" s="6" t="n"/>
      <c r="C154" s="6" t="n"/>
      <c r="D154" s="6" t="n"/>
      <c r="E154" s="6" t="n"/>
      <c r="F154" s="6" t="n"/>
      <c r="G154" s="6" t="n"/>
      <c r="H154" s="7" t="n"/>
      <c r="I154" s="6" t="n"/>
      <c r="J154" s="6" t="n"/>
      <c r="K154" s="6" t="n"/>
      <c r="L154" s="6" t="n"/>
      <c r="M154" s="8" t="n"/>
      <c r="N154" s="9">
        <f>IF(OR($A154="",H154=""),"",NORMSINV(H154))</f>
        <v/>
      </c>
      <c r="O154" s="10">
        <f>IF(OR($A154="",N154="",C154=""),"",ROUNDUP(N154*SQRT((E154+G154)*D154^2+C154^2*F154^2),0))</f>
        <v/>
      </c>
      <c r="P154" s="10">
        <f>IF(O154="","",ROUND(C154*E154+O154,0))</f>
        <v/>
      </c>
      <c r="Q154" s="10">
        <f>IF(O154="","",ROUND(C154*(E154+G154)+O154,0))</f>
        <v/>
      </c>
      <c r="R154" s="10">
        <f>IF(Q154="","",IF(Q154-I154-J154&lt;=0,0,MAX(L154,IF(K154&gt;0,ROUNDUP((Q154-I154-J154)/K154,0)*K154,ROUNDUP(Q154-I154-J154,0)))))</f>
        <v/>
      </c>
      <c r="S154" s="11">
        <f>IF(OR(R154="",M154=""),"",R154*M154)</f>
        <v/>
      </c>
      <c r="T154" s="10">
        <f>IF(OR($A154="",C154="",C154&lt;=0),"",ROUND(I154/C154,0))</f>
        <v/>
      </c>
      <c r="U154" s="10">
        <f>IF(R154="","",IF(R154&gt;0,"De comandat",IF(AND(T154&lt;&gt;"",T154&gt;$D$3),"Surplus","Acoperit")))</f>
        <v/>
      </c>
    </row>
    <row r="155">
      <c r="A155" s="6" t="n"/>
      <c r="B155" s="6" t="n"/>
      <c r="C155" s="6" t="n"/>
      <c r="D155" s="6" t="n"/>
      <c r="E155" s="6" t="n"/>
      <c r="F155" s="6" t="n"/>
      <c r="G155" s="6" t="n"/>
      <c r="H155" s="7" t="n"/>
      <c r="I155" s="6" t="n"/>
      <c r="J155" s="6" t="n"/>
      <c r="K155" s="6" t="n"/>
      <c r="L155" s="6" t="n"/>
      <c r="M155" s="8" t="n"/>
      <c r="N155" s="9">
        <f>IF(OR($A155="",H155=""),"",NORMSINV(H155))</f>
        <v/>
      </c>
      <c r="O155" s="10">
        <f>IF(OR($A155="",N155="",C155=""),"",ROUNDUP(N155*SQRT((E155+G155)*D155^2+C155^2*F155^2),0))</f>
        <v/>
      </c>
      <c r="P155" s="10">
        <f>IF(O155="","",ROUND(C155*E155+O155,0))</f>
        <v/>
      </c>
      <c r="Q155" s="10">
        <f>IF(O155="","",ROUND(C155*(E155+G155)+O155,0))</f>
        <v/>
      </c>
      <c r="R155" s="10">
        <f>IF(Q155="","",IF(Q155-I155-J155&lt;=0,0,MAX(L155,IF(K155&gt;0,ROUNDUP((Q155-I155-J155)/K155,0)*K155,ROUNDUP(Q155-I155-J155,0)))))</f>
        <v/>
      </c>
      <c r="S155" s="11">
        <f>IF(OR(R155="",M155=""),"",R155*M155)</f>
        <v/>
      </c>
      <c r="T155" s="10">
        <f>IF(OR($A155="",C155="",C155&lt;=0),"",ROUND(I155/C155,0))</f>
        <v/>
      </c>
      <c r="U155" s="10">
        <f>IF(R155="","",IF(R155&gt;0,"De comandat",IF(AND(T155&lt;&gt;"",T155&gt;$D$3),"Surplus","Acoperit")))</f>
        <v/>
      </c>
    </row>
    <row r="156">
      <c r="A156" s="6" t="n"/>
      <c r="B156" s="6" t="n"/>
      <c r="C156" s="6" t="n"/>
      <c r="D156" s="6" t="n"/>
      <c r="E156" s="6" t="n"/>
      <c r="F156" s="6" t="n"/>
      <c r="G156" s="6" t="n"/>
      <c r="H156" s="7" t="n"/>
      <c r="I156" s="6" t="n"/>
      <c r="J156" s="6" t="n"/>
      <c r="K156" s="6" t="n"/>
      <c r="L156" s="6" t="n"/>
      <c r="M156" s="8" t="n"/>
      <c r="N156" s="9">
        <f>IF(OR($A156="",H156=""),"",NORMSINV(H156))</f>
        <v/>
      </c>
      <c r="O156" s="10">
        <f>IF(OR($A156="",N156="",C156=""),"",ROUNDUP(N156*SQRT((E156+G156)*D156^2+C156^2*F156^2),0))</f>
        <v/>
      </c>
      <c r="P156" s="10">
        <f>IF(O156="","",ROUND(C156*E156+O156,0))</f>
        <v/>
      </c>
      <c r="Q156" s="10">
        <f>IF(O156="","",ROUND(C156*(E156+G156)+O156,0))</f>
        <v/>
      </c>
      <c r="R156" s="10">
        <f>IF(Q156="","",IF(Q156-I156-J156&lt;=0,0,MAX(L156,IF(K156&gt;0,ROUNDUP((Q156-I156-J156)/K156,0)*K156,ROUNDUP(Q156-I156-J156,0)))))</f>
        <v/>
      </c>
      <c r="S156" s="11">
        <f>IF(OR(R156="",M156=""),"",R156*M156)</f>
        <v/>
      </c>
      <c r="T156" s="10">
        <f>IF(OR($A156="",C156="",C156&lt;=0),"",ROUND(I156/C156,0))</f>
        <v/>
      </c>
      <c r="U156" s="10">
        <f>IF(R156="","",IF(R156&gt;0,"De comandat",IF(AND(T156&lt;&gt;"",T156&gt;$D$3),"Surplus","Acoperit")))</f>
        <v/>
      </c>
    </row>
    <row r="157">
      <c r="A157" s="6" t="n"/>
      <c r="B157" s="6" t="n"/>
      <c r="C157" s="6" t="n"/>
      <c r="D157" s="6" t="n"/>
      <c r="E157" s="6" t="n"/>
      <c r="F157" s="6" t="n"/>
      <c r="G157" s="6" t="n"/>
      <c r="H157" s="7" t="n"/>
      <c r="I157" s="6" t="n"/>
      <c r="J157" s="6" t="n"/>
      <c r="K157" s="6" t="n"/>
      <c r="L157" s="6" t="n"/>
      <c r="M157" s="8" t="n"/>
      <c r="N157" s="9">
        <f>IF(OR($A157="",H157=""),"",NORMSINV(H157))</f>
        <v/>
      </c>
      <c r="O157" s="10">
        <f>IF(OR($A157="",N157="",C157=""),"",ROUNDUP(N157*SQRT((E157+G157)*D157^2+C157^2*F157^2),0))</f>
        <v/>
      </c>
      <c r="P157" s="10">
        <f>IF(O157="","",ROUND(C157*E157+O157,0))</f>
        <v/>
      </c>
      <c r="Q157" s="10">
        <f>IF(O157="","",ROUND(C157*(E157+G157)+O157,0))</f>
        <v/>
      </c>
      <c r="R157" s="10">
        <f>IF(Q157="","",IF(Q157-I157-J157&lt;=0,0,MAX(L157,IF(K157&gt;0,ROUNDUP((Q157-I157-J157)/K157,0)*K157,ROUNDUP(Q157-I157-J157,0)))))</f>
        <v/>
      </c>
      <c r="S157" s="11">
        <f>IF(OR(R157="",M157=""),"",R157*M157)</f>
        <v/>
      </c>
      <c r="T157" s="10">
        <f>IF(OR($A157="",C157="",C157&lt;=0),"",ROUND(I157/C157,0))</f>
        <v/>
      </c>
      <c r="U157" s="10">
        <f>IF(R157="","",IF(R157&gt;0,"De comandat",IF(AND(T157&lt;&gt;"",T157&gt;$D$3),"Surplus","Acoperit")))</f>
        <v/>
      </c>
    </row>
    <row r="158">
      <c r="A158" s="6" t="n"/>
      <c r="B158" s="6" t="n"/>
      <c r="C158" s="6" t="n"/>
      <c r="D158" s="6" t="n"/>
      <c r="E158" s="6" t="n"/>
      <c r="F158" s="6" t="n"/>
      <c r="G158" s="6" t="n"/>
      <c r="H158" s="7" t="n"/>
      <c r="I158" s="6" t="n"/>
      <c r="J158" s="6" t="n"/>
      <c r="K158" s="6" t="n"/>
      <c r="L158" s="6" t="n"/>
      <c r="M158" s="8" t="n"/>
      <c r="N158" s="9">
        <f>IF(OR($A158="",H158=""),"",NORMSINV(H158))</f>
        <v/>
      </c>
      <c r="O158" s="10">
        <f>IF(OR($A158="",N158="",C158=""),"",ROUNDUP(N158*SQRT((E158+G158)*D158^2+C158^2*F158^2),0))</f>
        <v/>
      </c>
      <c r="P158" s="10">
        <f>IF(O158="","",ROUND(C158*E158+O158,0))</f>
        <v/>
      </c>
      <c r="Q158" s="10">
        <f>IF(O158="","",ROUND(C158*(E158+G158)+O158,0))</f>
        <v/>
      </c>
      <c r="R158" s="10">
        <f>IF(Q158="","",IF(Q158-I158-J158&lt;=0,0,MAX(L158,IF(K158&gt;0,ROUNDUP((Q158-I158-J158)/K158,0)*K158,ROUNDUP(Q158-I158-J158,0)))))</f>
        <v/>
      </c>
      <c r="S158" s="11">
        <f>IF(OR(R158="",M158=""),"",R158*M158)</f>
        <v/>
      </c>
      <c r="T158" s="10">
        <f>IF(OR($A158="",C158="",C158&lt;=0),"",ROUND(I158/C158,0))</f>
        <v/>
      </c>
      <c r="U158" s="10">
        <f>IF(R158="","",IF(R158&gt;0,"De comandat",IF(AND(T158&lt;&gt;"",T158&gt;$D$3),"Surplus","Acoperit")))</f>
        <v/>
      </c>
    </row>
    <row r="159">
      <c r="A159" s="6" t="n"/>
      <c r="B159" s="6" t="n"/>
      <c r="C159" s="6" t="n"/>
      <c r="D159" s="6" t="n"/>
      <c r="E159" s="6" t="n"/>
      <c r="F159" s="6" t="n"/>
      <c r="G159" s="6" t="n"/>
      <c r="H159" s="7" t="n"/>
      <c r="I159" s="6" t="n"/>
      <c r="J159" s="6" t="n"/>
      <c r="K159" s="6" t="n"/>
      <c r="L159" s="6" t="n"/>
      <c r="M159" s="8" t="n"/>
      <c r="N159" s="9">
        <f>IF(OR($A159="",H159=""),"",NORMSINV(H159))</f>
        <v/>
      </c>
      <c r="O159" s="10">
        <f>IF(OR($A159="",N159="",C159=""),"",ROUNDUP(N159*SQRT((E159+G159)*D159^2+C159^2*F159^2),0))</f>
        <v/>
      </c>
      <c r="P159" s="10">
        <f>IF(O159="","",ROUND(C159*E159+O159,0))</f>
        <v/>
      </c>
      <c r="Q159" s="10">
        <f>IF(O159="","",ROUND(C159*(E159+G159)+O159,0))</f>
        <v/>
      </c>
      <c r="R159" s="10">
        <f>IF(Q159="","",IF(Q159-I159-J159&lt;=0,0,MAX(L159,IF(K159&gt;0,ROUNDUP((Q159-I159-J159)/K159,0)*K159,ROUNDUP(Q159-I159-J159,0)))))</f>
        <v/>
      </c>
      <c r="S159" s="11">
        <f>IF(OR(R159="",M159=""),"",R159*M159)</f>
        <v/>
      </c>
      <c r="T159" s="10">
        <f>IF(OR($A159="",C159="",C159&lt;=0),"",ROUND(I159/C159,0))</f>
        <v/>
      </c>
      <c r="U159" s="10">
        <f>IF(R159="","",IF(R159&gt;0,"De comandat",IF(AND(T159&lt;&gt;"",T159&gt;$D$3),"Surplus","Acoperit")))</f>
        <v/>
      </c>
    </row>
    <row r="160">
      <c r="A160" s="6" t="n"/>
      <c r="B160" s="6" t="n"/>
      <c r="C160" s="6" t="n"/>
      <c r="D160" s="6" t="n"/>
      <c r="E160" s="6" t="n"/>
      <c r="F160" s="6" t="n"/>
      <c r="G160" s="6" t="n"/>
      <c r="H160" s="7" t="n"/>
      <c r="I160" s="6" t="n"/>
      <c r="J160" s="6" t="n"/>
      <c r="K160" s="6" t="n"/>
      <c r="L160" s="6" t="n"/>
      <c r="M160" s="8" t="n"/>
      <c r="N160" s="9">
        <f>IF(OR($A160="",H160=""),"",NORMSINV(H160))</f>
        <v/>
      </c>
      <c r="O160" s="10">
        <f>IF(OR($A160="",N160="",C160=""),"",ROUNDUP(N160*SQRT((E160+G160)*D160^2+C160^2*F160^2),0))</f>
        <v/>
      </c>
      <c r="P160" s="10">
        <f>IF(O160="","",ROUND(C160*E160+O160,0))</f>
        <v/>
      </c>
      <c r="Q160" s="10">
        <f>IF(O160="","",ROUND(C160*(E160+G160)+O160,0))</f>
        <v/>
      </c>
      <c r="R160" s="10">
        <f>IF(Q160="","",IF(Q160-I160-J160&lt;=0,0,MAX(L160,IF(K160&gt;0,ROUNDUP((Q160-I160-J160)/K160,0)*K160,ROUNDUP(Q160-I160-J160,0)))))</f>
        <v/>
      </c>
      <c r="S160" s="11">
        <f>IF(OR(R160="",M160=""),"",R160*M160)</f>
        <v/>
      </c>
      <c r="T160" s="10">
        <f>IF(OR($A160="",C160="",C160&lt;=0),"",ROUND(I160/C160,0))</f>
        <v/>
      </c>
      <c r="U160" s="10">
        <f>IF(R160="","",IF(R160&gt;0,"De comandat",IF(AND(T160&lt;&gt;"",T160&gt;$D$3),"Surplus","Acoperit")))</f>
        <v/>
      </c>
    </row>
    <row r="161">
      <c r="A161" s="6" t="n"/>
      <c r="B161" s="6" t="n"/>
      <c r="C161" s="6" t="n"/>
      <c r="D161" s="6" t="n"/>
      <c r="E161" s="6" t="n"/>
      <c r="F161" s="6" t="n"/>
      <c r="G161" s="6" t="n"/>
      <c r="H161" s="7" t="n"/>
      <c r="I161" s="6" t="n"/>
      <c r="J161" s="6" t="n"/>
      <c r="K161" s="6" t="n"/>
      <c r="L161" s="6" t="n"/>
      <c r="M161" s="8" t="n"/>
      <c r="N161" s="9">
        <f>IF(OR($A161="",H161=""),"",NORMSINV(H161))</f>
        <v/>
      </c>
      <c r="O161" s="10">
        <f>IF(OR($A161="",N161="",C161=""),"",ROUNDUP(N161*SQRT((E161+G161)*D161^2+C161^2*F161^2),0))</f>
        <v/>
      </c>
      <c r="P161" s="10">
        <f>IF(O161="","",ROUND(C161*E161+O161,0))</f>
        <v/>
      </c>
      <c r="Q161" s="10">
        <f>IF(O161="","",ROUND(C161*(E161+G161)+O161,0))</f>
        <v/>
      </c>
      <c r="R161" s="10">
        <f>IF(Q161="","",IF(Q161-I161-J161&lt;=0,0,MAX(L161,IF(K161&gt;0,ROUNDUP((Q161-I161-J161)/K161,0)*K161,ROUNDUP(Q161-I161-J161,0)))))</f>
        <v/>
      </c>
      <c r="S161" s="11">
        <f>IF(OR(R161="",M161=""),"",R161*M161)</f>
        <v/>
      </c>
      <c r="T161" s="10">
        <f>IF(OR($A161="",C161="",C161&lt;=0),"",ROUND(I161/C161,0))</f>
        <v/>
      </c>
      <c r="U161" s="10">
        <f>IF(R161="","",IF(R161&gt;0,"De comandat",IF(AND(T161&lt;&gt;"",T161&gt;$D$3),"Surplus","Acoperit")))</f>
        <v/>
      </c>
    </row>
    <row r="162">
      <c r="A162" s="6" t="n"/>
      <c r="B162" s="6" t="n"/>
      <c r="C162" s="6" t="n"/>
      <c r="D162" s="6" t="n"/>
      <c r="E162" s="6" t="n"/>
      <c r="F162" s="6" t="n"/>
      <c r="G162" s="6" t="n"/>
      <c r="H162" s="7" t="n"/>
      <c r="I162" s="6" t="n"/>
      <c r="J162" s="6" t="n"/>
      <c r="K162" s="6" t="n"/>
      <c r="L162" s="6" t="n"/>
      <c r="M162" s="8" t="n"/>
      <c r="N162" s="9">
        <f>IF(OR($A162="",H162=""),"",NORMSINV(H162))</f>
        <v/>
      </c>
      <c r="O162" s="10">
        <f>IF(OR($A162="",N162="",C162=""),"",ROUNDUP(N162*SQRT((E162+G162)*D162^2+C162^2*F162^2),0))</f>
        <v/>
      </c>
      <c r="P162" s="10">
        <f>IF(O162="","",ROUND(C162*E162+O162,0))</f>
        <v/>
      </c>
      <c r="Q162" s="10">
        <f>IF(O162="","",ROUND(C162*(E162+G162)+O162,0))</f>
        <v/>
      </c>
      <c r="R162" s="10">
        <f>IF(Q162="","",IF(Q162-I162-J162&lt;=0,0,MAX(L162,IF(K162&gt;0,ROUNDUP((Q162-I162-J162)/K162,0)*K162,ROUNDUP(Q162-I162-J162,0)))))</f>
        <v/>
      </c>
      <c r="S162" s="11">
        <f>IF(OR(R162="",M162=""),"",R162*M162)</f>
        <v/>
      </c>
      <c r="T162" s="10">
        <f>IF(OR($A162="",C162="",C162&lt;=0),"",ROUND(I162/C162,0))</f>
        <v/>
      </c>
      <c r="U162" s="10">
        <f>IF(R162="","",IF(R162&gt;0,"De comandat",IF(AND(T162&lt;&gt;"",T162&gt;$D$3),"Surplus","Acoperit")))</f>
        <v/>
      </c>
    </row>
    <row r="163">
      <c r="A163" s="6" t="n"/>
      <c r="B163" s="6" t="n"/>
      <c r="C163" s="6" t="n"/>
      <c r="D163" s="6" t="n"/>
      <c r="E163" s="6" t="n"/>
      <c r="F163" s="6" t="n"/>
      <c r="G163" s="6" t="n"/>
      <c r="H163" s="7" t="n"/>
      <c r="I163" s="6" t="n"/>
      <c r="J163" s="6" t="n"/>
      <c r="K163" s="6" t="n"/>
      <c r="L163" s="6" t="n"/>
      <c r="M163" s="8" t="n"/>
      <c r="N163" s="9">
        <f>IF(OR($A163="",H163=""),"",NORMSINV(H163))</f>
        <v/>
      </c>
      <c r="O163" s="10">
        <f>IF(OR($A163="",N163="",C163=""),"",ROUNDUP(N163*SQRT((E163+G163)*D163^2+C163^2*F163^2),0))</f>
        <v/>
      </c>
      <c r="P163" s="10">
        <f>IF(O163="","",ROUND(C163*E163+O163,0))</f>
        <v/>
      </c>
      <c r="Q163" s="10">
        <f>IF(O163="","",ROUND(C163*(E163+G163)+O163,0))</f>
        <v/>
      </c>
      <c r="R163" s="10">
        <f>IF(Q163="","",IF(Q163-I163-J163&lt;=0,0,MAX(L163,IF(K163&gt;0,ROUNDUP((Q163-I163-J163)/K163,0)*K163,ROUNDUP(Q163-I163-J163,0)))))</f>
        <v/>
      </c>
      <c r="S163" s="11">
        <f>IF(OR(R163="",M163=""),"",R163*M163)</f>
        <v/>
      </c>
      <c r="T163" s="10">
        <f>IF(OR($A163="",C163="",C163&lt;=0),"",ROUND(I163/C163,0))</f>
        <v/>
      </c>
      <c r="U163" s="10">
        <f>IF(R163="","",IF(R163&gt;0,"De comandat",IF(AND(T163&lt;&gt;"",T163&gt;$D$3),"Surplus","Acoperit")))</f>
        <v/>
      </c>
    </row>
    <row r="164">
      <c r="A164" s="6" t="n"/>
      <c r="B164" s="6" t="n"/>
      <c r="C164" s="6" t="n"/>
      <c r="D164" s="6" t="n"/>
      <c r="E164" s="6" t="n"/>
      <c r="F164" s="6" t="n"/>
      <c r="G164" s="6" t="n"/>
      <c r="H164" s="7" t="n"/>
      <c r="I164" s="6" t="n"/>
      <c r="J164" s="6" t="n"/>
      <c r="K164" s="6" t="n"/>
      <c r="L164" s="6" t="n"/>
      <c r="M164" s="8" t="n"/>
      <c r="N164" s="9">
        <f>IF(OR($A164="",H164=""),"",NORMSINV(H164))</f>
        <v/>
      </c>
      <c r="O164" s="10">
        <f>IF(OR($A164="",N164="",C164=""),"",ROUNDUP(N164*SQRT((E164+G164)*D164^2+C164^2*F164^2),0))</f>
        <v/>
      </c>
      <c r="P164" s="10">
        <f>IF(O164="","",ROUND(C164*E164+O164,0))</f>
        <v/>
      </c>
      <c r="Q164" s="10">
        <f>IF(O164="","",ROUND(C164*(E164+G164)+O164,0))</f>
        <v/>
      </c>
      <c r="R164" s="10">
        <f>IF(Q164="","",IF(Q164-I164-J164&lt;=0,0,MAX(L164,IF(K164&gt;0,ROUNDUP((Q164-I164-J164)/K164,0)*K164,ROUNDUP(Q164-I164-J164,0)))))</f>
        <v/>
      </c>
      <c r="S164" s="11">
        <f>IF(OR(R164="",M164=""),"",R164*M164)</f>
        <v/>
      </c>
      <c r="T164" s="10">
        <f>IF(OR($A164="",C164="",C164&lt;=0),"",ROUND(I164/C164,0))</f>
        <v/>
      </c>
      <c r="U164" s="10">
        <f>IF(R164="","",IF(R164&gt;0,"De comandat",IF(AND(T164&lt;&gt;"",T164&gt;$D$3),"Surplus","Acoperit")))</f>
        <v/>
      </c>
    </row>
    <row r="165">
      <c r="A165" s="6" t="n"/>
      <c r="B165" s="6" t="n"/>
      <c r="C165" s="6" t="n"/>
      <c r="D165" s="6" t="n"/>
      <c r="E165" s="6" t="n"/>
      <c r="F165" s="6" t="n"/>
      <c r="G165" s="6" t="n"/>
      <c r="H165" s="7" t="n"/>
      <c r="I165" s="6" t="n"/>
      <c r="J165" s="6" t="n"/>
      <c r="K165" s="6" t="n"/>
      <c r="L165" s="6" t="n"/>
      <c r="M165" s="8" t="n"/>
      <c r="N165" s="9">
        <f>IF(OR($A165="",H165=""),"",NORMSINV(H165))</f>
        <v/>
      </c>
      <c r="O165" s="10">
        <f>IF(OR($A165="",N165="",C165=""),"",ROUNDUP(N165*SQRT((E165+G165)*D165^2+C165^2*F165^2),0))</f>
        <v/>
      </c>
      <c r="P165" s="10">
        <f>IF(O165="","",ROUND(C165*E165+O165,0))</f>
        <v/>
      </c>
      <c r="Q165" s="10">
        <f>IF(O165="","",ROUND(C165*(E165+G165)+O165,0))</f>
        <v/>
      </c>
      <c r="R165" s="10">
        <f>IF(Q165="","",IF(Q165-I165-J165&lt;=0,0,MAX(L165,IF(K165&gt;0,ROUNDUP((Q165-I165-J165)/K165,0)*K165,ROUNDUP(Q165-I165-J165,0)))))</f>
        <v/>
      </c>
      <c r="S165" s="11">
        <f>IF(OR(R165="",M165=""),"",R165*M165)</f>
        <v/>
      </c>
      <c r="T165" s="10">
        <f>IF(OR($A165="",C165="",C165&lt;=0),"",ROUND(I165/C165,0))</f>
        <v/>
      </c>
      <c r="U165" s="10">
        <f>IF(R165="","",IF(R165&gt;0,"De comandat",IF(AND(T165&lt;&gt;"",T165&gt;$D$3),"Surplus","Acoperit")))</f>
        <v/>
      </c>
    </row>
    <row r="166">
      <c r="A166" s="6" t="n"/>
      <c r="B166" s="6" t="n"/>
      <c r="C166" s="6" t="n"/>
      <c r="D166" s="6" t="n"/>
      <c r="E166" s="6" t="n"/>
      <c r="F166" s="6" t="n"/>
      <c r="G166" s="6" t="n"/>
      <c r="H166" s="7" t="n"/>
      <c r="I166" s="6" t="n"/>
      <c r="J166" s="6" t="n"/>
      <c r="K166" s="6" t="n"/>
      <c r="L166" s="6" t="n"/>
      <c r="M166" s="8" t="n"/>
      <c r="N166" s="9">
        <f>IF(OR($A166="",H166=""),"",NORMSINV(H166))</f>
        <v/>
      </c>
      <c r="O166" s="10">
        <f>IF(OR($A166="",N166="",C166=""),"",ROUNDUP(N166*SQRT((E166+G166)*D166^2+C166^2*F166^2),0))</f>
        <v/>
      </c>
      <c r="P166" s="10">
        <f>IF(O166="","",ROUND(C166*E166+O166,0))</f>
        <v/>
      </c>
      <c r="Q166" s="10">
        <f>IF(O166="","",ROUND(C166*(E166+G166)+O166,0))</f>
        <v/>
      </c>
      <c r="R166" s="10">
        <f>IF(Q166="","",IF(Q166-I166-J166&lt;=0,0,MAX(L166,IF(K166&gt;0,ROUNDUP((Q166-I166-J166)/K166,0)*K166,ROUNDUP(Q166-I166-J166,0)))))</f>
        <v/>
      </c>
      <c r="S166" s="11">
        <f>IF(OR(R166="",M166=""),"",R166*M166)</f>
        <v/>
      </c>
      <c r="T166" s="10">
        <f>IF(OR($A166="",C166="",C166&lt;=0),"",ROUND(I166/C166,0))</f>
        <v/>
      </c>
      <c r="U166" s="10">
        <f>IF(R166="","",IF(R166&gt;0,"De comandat",IF(AND(T166&lt;&gt;"",T166&gt;$D$3),"Surplus","Acoperit")))</f>
        <v/>
      </c>
    </row>
    <row r="167">
      <c r="A167" s="6" t="n"/>
      <c r="B167" s="6" t="n"/>
      <c r="C167" s="6" t="n"/>
      <c r="D167" s="6" t="n"/>
      <c r="E167" s="6" t="n"/>
      <c r="F167" s="6" t="n"/>
      <c r="G167" s="6" t="n"/>
      <c r="H167" s="7" t="n"/>
      <c r="I167" s="6" t="n"/>
      <c r="J167" s="6" t="n"/>
      <c r="K167" s="6" t="n"/>
      <c r="L167" s="6" t="n"/>
      <c r="M167" s="8" t="n"/>
      <c r="N167" s="9">
        <f>IF(OR($A167="",H167=""),"",NORMSINV(H167))</f>
        <v/>
      </c>
      <c r="O167" s="10">
        <f>IF(OR($A167="",N167="",C167=""),"",ROUNDUP(N167*SQRT((E167+G167)*D167^2+C167^2*F167^2),0))</f>
        <v/>
      </c>
      <c r="P167" s="10">
        <f>IF(O167="","",ROUND(C167*E167+O167,0))</f>
        <v/>
      </c>
      <c r="Q167" s="10">
        <f>IF(O167="","",ROUND(C167*(E167+G167)+O167,0))</f>
        <v/>
      </c>
      <c r="R167" s="10">
        <f>IF(Q167="","",IF(Q167-I167-J167&lt;=0,0,MAX(L167,IF(K167&gt;0,ROUNDUP((Q167-I167-J167)/K167,0)*K167,ROUNDUP(Q167-I167-J167,0)))))</f>
        <v/>
      </c>
      <c r="S167" s="11">
        <f>IF(OR(R167="",M167=""),"",R167*M167)</f>
        <v/>
      </c>
      <c r="T167" s="10">
        <f>IF(OR($A167="",C167="",C167&lt;=0),"",ROUND(I167/C167,0))</f>
        <v/>
      </c>
      <c r="U167" s="10">
        <f>IF(R167="","",IF(R167&gt;0,"De comandat",IF(AND(T167&lt;&gt;"",T167&gt;$D$3),"Surplus","Acoperit")))</f>
        <v/>
      </c>
    </row>
    <row r="168">
      <c r="A168" s="6" t="n"/>
      <c r="B168" s="6" t="n"/>
      <c r="C168" s="6" t="n"/>
      <c r="D168" s="6" t="n"/>
      <c r="E168" s="6" t="n"/>
      <c r="F168" s="6" t="n"/>
      <c r="G168" s="6" t="n"/>
      <c r="H168" s="7" t="n"/>
      <c r="I168" s="6" t="n"/>
      <c r="J168" s="6" t="n"/>
      <c r="K168" s="6" t="n"/>
      <c r="L168" s="6" t="n"/>
      <c r="M168" s="8" t="n"/>
      <c r="N168" s="9">
        <f>IF(OR($A168="",H168=""),"",NORMSINV(H168))</f>
        <v/>
      </c>
      <c r="O168" s="10">
        <f>IF(OR($A168="",N168="",C168=""),"",ROUNDUP(N168*SQRT((E168+G168)*D168^2+C168^2*F168^2),0))</f>
        <v/>
      </c>
      <c r="P168" s="10">
        <f>IF(O168="","",ROUND(C168*E168+O168,0))</f>
        <v/>
      </c>
      <c r="Q168" s="10">
        <f>IF(O168="","",ROUND(C168*(E168+G168)+O168,0))</f>
        <v/>
      </c>
      <c r="R168" s="10">
        <f>IF(Q168="","",IF(Q168-I168-J168&lt;=0,0,MAX(L168,IF(K168&gt;0,ROUNDUP((Q168-I168-J168)/K168,0)*K168,ROUNDUP(Q168-I168-J168,0)))))</f>
        <v/>
      </c>
      <c r="S168" s="11">
        <f>IF(OR(R168="",M168=""),"",R168*M168)</f>
        <v/>
      </c>
      <c r="T168" s="10">
        <f>IF(OR($A168="",C168="",C168&lt;=0),"",ROUND(I168/C168,0))</f>
        <v/>
      </c>
      <c r="U168" s="10">
        <f>IF(R168="","",IF(R168&gt;0,"De comandat",IF(AND(T168&lt;&gt;"",T168&gt;$D$3),"Surplus","Acoperit")))</f>
        <v/>
      </c>
    </row>
    <row r="169">
      <c r="A169" s="6" t="n"/>
      <c r="B169" s="6" t="n"/>
      <c r="C169" s="6" t="n"/>
      <c r="D169" s="6" t="n"/>
      <c r="E169" s="6" t="n"/>
      <c r="F169" s="6" t="n"/>
      <c r="G169" s="6" t="n"/>
      <c r="H169" s="7" t="n"/>
      <c r="I169" s="6" t="n"/>
      <c r="J169" s="6" t="n"/>
      <c r="K169" s="6" t="n"/>
      <c r="L169" s="6" t="n"/>
      <c r="M169" s="8" t="n"/>
      <c r="N169" s="9">
        <f>IF(OR($A169="",H169=""),"",NORMSINV(H169))</f>
        <v/>
      </c>
      <c r="O169" s="10">
        <f>IF(OR($A169="",N169="",C169=""),"",ROUNDUP(N169*SQRT((E169+G169)*D169^2+C169^2*F169^2),0))</f>
        <v/>
      </c>
      <c r="P169" s="10">
        <f>IF(O169="","",ROUND(C169*E169+O169,0))</f>
        <v/>
      </c>
      <c r="Q169" s="10">
        <f>IF(O169="","",ROUND(C169*(E169+G169)+O169,0))</f>
        <v/>
      </c>
      <c r="R169" s="10">
        <f>IF(Q169="","",IF(Q169-I169-J169&lt;=0,0,MAX(L169,IF(K169&gt;0,ROUNDUP((Q169-I169-J169)/K169,0)*K169,ROUNDUP(Q169-I169-J169,0)))))</f>
        <v/>
      </c>
      <c r="S169" s="11">
        <f>IF(OR(R169="",M169=""),"",R169*M169)</f>
        <v/>
      </c>
      <c r="T169" s="10">
        <f>IF(OR($A169="",C169="",C169&lt;=0),"",ROUND(I169/C169,0))</f>
        <v/>
      </c>
      <c r="U169" s="10">
        <f>IF(R169="","",IF(R169&gt;0,"De comandat",IF(AND(T169&lt;&gt;"",T169&gt;$D$3),"Surplus","Acoperit")))</f>
        <v/>
      </c>
    </row>
    <row r="170">
      <c r="A170" s="6" t="n"/>
      <c r="B170" s="6" t="n"/>
      <c r="C170" s="6" t="n"/>
      <c r="D170" s="6" t="n"/>
      <c r="E170" s="6" t="n"/>
      <c r="F170" s="6" t="n"/>
      <c r="G170" s="6" t="n"/>
      <c r="H170" s="7" t="n"/>
      <c r="I170" s="6" t="n"/>
      <c r="J170" s="6" t="n"/>
      <c r="K170" s="6" t="n"/>
      <c r="L170" s="6" t="n"/>
      <c r="M170" s="8" t="n"/>
      <c r="N170" s="9">
        <f>IF(OR($A170="",H170=""),"",NORMSINV(H170))</f>
        <v/>
      </c>
      <c r="O170" s="10">
        <f>IF(OR($A170="",N170="",C170=""),"",ROUNDUP(N170*SQRT((E170+G170)*D170^2+C170^2*F170^2),0))</f>
        <v/>
      </c>
      <c r="P170" s="10">
        <f>IF(O170="","",ROUND(C170*E170+O170,0))</f>
        <v/>
      </c>
      <c r="Q170" s="10">
        <f>IF(O170="","",ROUND(C170*(E170+G170)+O170,0))</f>
        <v/>
      </c>
      <c r="R170" s="10">
        <f>IF(Q170="","",IF(Q170-I170-J170&lt;=0,0,MAX(L170,IF(K170&gt;0,ROUNDUP((Q170-I170-J170)/K170,0)*K170,ROUNDUP(Q170-I170-J170,0)))))</f>
        <v/>
      </c>
      <c r="S170" s="11">
        <f>IF(OR(R170="",M170=""),"",R170*M170)</f>
        <v/>
      </c>
      <c r="T170" s="10">
        <f>IF(OR($A170="",C170="",C170&lt;=0),"",ROUND(I170/C170,0))</f>
        <v/>
      </c>
      <c r="U170" s="10">
        <f>IF(R170="","",IF(R170&gt;0,"De comandat",IF(AND(T170&lt;&gt;"",T170&gt;$D$3),"Surplus","Acoperit")))</f>
        <v/>
      </c>
    </row>
    <row r="171">
      <c r="A171" s="6" t="n"/>
      <c r="B171" s="6" t="n"/>
      <c r="C171" s="6" t="n"/>
      <c r="D171" s="6" t="n"/>
      <c r="E171" s="6" t="n"/>
      <c r="F171" s="6" t="n"/>
      <c r="G171" s="6" t="n"/>
      <c r="H171" s="7" t="n"/>
      <c r="I171" s="6" t="n"/>
      <c r="J171" s="6" t="n"/>
      <c r="K171" s="6" t="n"/>
      <c r="L171" s="6" t="n"/>
      <c r="M171" s="8" t="n"/>
      <c r="N171" s="9">
        <f>IF(OR($A171="",H171=""),"",NORMSINV(H171))</f>
        <v/>
      </c>
      <c r="O171" s="10">
        <f>IF(OR($A171="",N171="",C171=""),"",ROUNDUP(N171*SQRT((E171+G171)*D171^2+C171^2*F171^2),0))</f>
        <v/>
      </c>
      <c r="P171" s="10">
        <f>IF(O171="","",ROUND(C171*E171+O171,0))</f>
        <v/>
      </c>
      <c r="Q171" s="10">
        <f>IF(O171="","",ROUND(C171*(E171+G171)+O171,0))</f>
        <v/>
      </c>
      <c r="R171" s="10">
        <f>IF(Q171="","",IF(Q171-I171-J171&lt;=0,0,MAX(L171,IF(K171&gt;0,ROUNDUP((Q171-I171-J171)/K171,0)*K171,ROUNDUP(Q171-I171-J171,0)))))</f>
        <v/>
      </c>
      <c r="S171" s="11">
        <f>IF(OR(R171="",M171=""),"",R171*M171)</f>
        <v/>
      </c>
      <c r="T171" s="10">
        <f>IF(OR($A171="",C171="",C171&lt;=0),"",ROUND(I171/C171,0))</f>
        <v/>
      </c>
      <c r="U171" s="10">
        <f>IF(R171="","",IF(R171&gt;0,"De comandat",IF(AND(T171&lt;&gt;"",T171&gt;$D$3),"Surplus","Acoperit")))</f>
        <v/>
      </c>
    </row>
    <row r="172">
      <c r="A172" s="6" t="n"/>
      <c r="B172" s="6" t="n"/>
      <c r="C172" s="6" t="n"/>
      <c r="D172" s="6" t="n"/>
      <c r="E172" s="6" t="n"/>
      <c r="F172" s="6" t="n"/>
      <c r="G172" s="6" t="n"/>
      <c r="H172" s="7" t="n"/>
      <c r="I172" s="6" t="n"/>
      <c r="J172" s="6" t="n"/>
      <c r="K172" s="6" t="n"/>
      <c r="L172" s="6" t="n"/>
      <c r="M172" s="8" t="n"/>
      <c r="N172" s="9">
        <f>IF(OR($A172="",H172=""),"",NORMSINV(H172))</f>
        <v/>
      </c>
      <c r="O172" s="10">
        <f>IF(OR($A172="",N172="",C172=""),"",ROUNDUP(N172*SQRT((E172+G172)*D172^2+C172^2*F172^2),0))</f>
        <v/>
      </c>
      <c r="P172" s="10">
        <f>IF(O172="","",ROUND(C172*E172+O172,0))</f>
        <v/>
      </c>
      <c r="Q172" s="10">
        <f>IF(O172="","",ROUND(C172*(E172+G172)+O172,0))</f>
        <v/>
      </c>
      <c r="R172" s="10">
        <f>IF(Q172="","",IF(Q172-I172-J172&lt;=0,0,MAX(L172,IF(K172&gt;0,ROUNDUP((Q172-I172-J172)/K172,0)*K172,ROUNDUP(Q172-I172-J172,0)))))</f>
        <v/>
      </c>
      <c r="S172" s="11">
        <f>IF(OR(R172="",M172=""),"",R172*M172)</f>
        <v/>
      </c>
      <c r="T172" s="10">
        <f>IF(OR($A172="",C172="",C172&lt;=0),"",ROUND(I172/C172,0))</f>
        <v/>
      </c>
      <c r="U172" s="10">
        <f>IF(R172="","",IF(R172&gt;0,"De comandat",IF(AND(T172&lt;&gt;"",T172&gt;$D$3),"Surplus","Acoperit")))</f>
        <v/>
      </c>
    </row>
    <row r="173">
      <c r="A173" s="6" t="n"/>
      <c r="B173" s="6" t="n"/>
      <c r="C173" s="6" t="n"/>
      <c r="D173" s="6" t="n"/>
      <c r="E173" s="6" t="n"/>
      <c r="F173" s="6" t="n"/>
      <c r="G173" s="6" t="n"/>
      <c r="H173" s="7" t="n"/>
      <c r="I173" s="6" t="n"/>
      <c r="J173" s="6" t="n"/>
      <c r="K173" s="6" t="n"/>
      <c r="L173" s="6" t="n"/>
      <c r="M173" s="8" t="n"/>
      <c r="N173" s="9">
        <f>IF(OR($A173="",H173=""),"",NORMSINV(H173))</f>
        <v/>
      </c>
      <c r="O173" s="10">
        <f>IF(OR($A173="",N173="",C173=""),"",ROUNDUP(N173*SQRT((E173+G173)*D173^2+C173^2*F173^2),0))</f>
        <v/>
      </c>
      <c r="P173" s="10">
        <f>IF(O173="","",ROUND(C173*E173+O173,0))</f>
        <v/>
      </c>
      <c r="Q173" s="10">
        <f>IF(O173="","",ROUND(C173*(E173+G173)+O173,0))</f>
        <v/>
      </c>
      <c r="R173" s="10">
        <f>IF(Q173="","",IF(Q173-I173-J173&lt;=0,0,MAX(L173,IF(K173&gt;0,ROUNDUP((Q173-I173-J173)/K173,0)*K173,ROUNDUP(Q173-I173-J173,0)))))</f>
        <v/>
      </c>
      <c r="S173" s="11">
        <f>IF(OR(R173="",M173=""),"",R173*M173)</f>
        <v/>
      </c>
      <c r="T173" s="10">
        <f>IF(OR($A173="",C173="",C173&lt;=0),"",ROUND(I173/C173,0))</f>
        <v/>
      </c>
      <c r="U173" s="10">
        <f>IF(R173="","",IF(R173&gt;0,"De comandat",IF(AND(T173&lt;&gt;"",T173&gt;$D$3),"Surplus","Acoperit")))</f>
        <v/>
      </c>
    </row>
    <row r="174">
      <c r="A174" s="6" t="n"/>
      <c r="B174" s="6" t="n"/>
      <c r="C174" s="6" t="n"/>
      <c r="D174" s="6" t="n"/>
      <c r="E174" s="6" t="n"/>
      <c r="F174" s="6" t="n"/>
      <c r="G174" s="6" t="n"/>
      <c r="H174" s="7" t="n"/>
      <c r="I174" s="6" t="n"/>
      <c r="J174" s="6" t="n"/>
      <c r="K174" s="6" t="n"/>
      <c r="L174" s="6" t="n"/>
      <c r="M174" s="8" t="n"/>
      <c r="N174" s="9">
        <f>IF(OR($A174="",H174=""),"",NORMSINV(H174))</f>
        <v/>
      </c>
      <c r="O174" s="10">
        <f>IF(OR($A174="",N174="",C174=""),"",ROUNDUP(N174*SQRT((E174+G174)*D174^2+C174^2*F174^2),0))</f>
        <v/>
      </c>
      <c r="P174" s="10">
        <f>IF(O174="","",ROUND(C174*E174+O174,0))</f>
        <v/>
      </c>
      <c r="Q174" s="10">
        <f>IF(O174="","",ROUND(C174*(E174+G174)+O174,0))</f>
        <v/>
      </c>
      <c r="R174" s="10">
        <f>IF(Q174="","",IF(Q174-I174-J174&lt;=0,0,MAX(L174,IF(K174&gt;0,ROUNDUP((Q174-I174-J174)/K174,0)*K174,ROUNDUP(Q174-I174-J174,0)))))</f>
        <v/>
      </c>
      <c r="S174" s="11">
        <f>IF(OR(R174="",M174=""),"",R174*M174)</f>
        <v/>
      </c>
      <c r="T174" s="10">
        <f>IF(OR($A174="",C174="",C174&lt;=0),"",ROUND(I174/C174,0))</f>
        <v/>
      </c>
      <c r="U174" s="10">
        <f>IF(R174="","",IF(R174&gt;0,"De comandat",IF(AND(T174&lt;&gt;"",T174&gt;$D$3),"Surplus","Acoperit")))</f>
        <v/>
      </c>
    </row>
    <row r="175">
      <c r="A175" s="6" t="n"/>
      <c r="B175" s="6" t="n"/>
      <c r="C175" s="6" t="n"/>
      <c r="D175" s="6" t="n"/>
      <c r="E175" s="6" t="n"/>
      <c r="F175" s="6" t="n"/>
      <c r="G175" s="6" t="n"/>
      <c r="H175" s="7" t="n"/>
      <c r="I175" s="6" t="n"/>
      <c r="J175" s="6" t="n"/>
      <c r="K175" s="6" t="n"/>
      <c r="L175" s="6" t="n"/>
      <c r="M175" s="8" t="n"/>
      <c r="N175" s="9">
        <f>IF(OR($A175="",H175=""),"",NORMSINV(H175))</f>
        <v/>
      </c>
      <c r="O175" s="10">
        <f>IF(OR($A175="",N175="",C175=""),"",ROUNDUP(N175*SQRT((E175+G175)*D175^2+C175^2*F175^2),0))</f>
        <v/>
      </c>
      <c r="P175" s="10">
        <f>IF(O175="","",ROUND(C175*E175+O175,0))</f>
        <v/>
      </c>
      <c r="Q175" s="10">
        <f>IF(O175="","",ROUND(C175*(E175+G175)+O175,0))</f>
        <v/>
      </c>
      <c r="R175" s="10">
        <f>IF(Q175="","",IF(Q175-I175-J175&lt;=0,0,MAX(L175,IF(K175&gt;0,ROUNDUP((Q175-I175-J175)/K175,0)*K175,ROUNDUP(Q175-I175-J175,0)))))</f>
        <v/>
      </c>
      <c r="S175" s="11">
        <f>IF(OR(R175="",M175=""),"",R175*M175)</f>
        <v/>
      </c>
      <c r="T175" s="10">
        <f>IF(OR($A175="",C175="",C175&lt;=0),"",ROUND(I175/C175,0))</f>
        <v/>
      </c>
      <c r="U175" s="10">
        <f>IF(R175="","",IF(R175&gt;0,"De comandat",IF(AND(T175&lt;&gt;"",T175&gt;$D$3),"Surplus","Acoperit")))</f>
        <v/>
      </c>
    </row>
    <row r="176">
      <c r="A176" s="6" t="n"/>
      <c r="B176" s="6" t="n"/>
      <c r="C176" s="6" t="n"/>
      <c r="D176" s="6" t="n"/>
      <c r="E176" s="6" t="n"/>
      <c r="F176" s="6" t="n"/>
      <c r="G176" s="6" t="n"/>
      <c r="H176" s="7" t="n"/>
      <c r="I176" s="6" t="n"/>
      <c r="J176" s="6" t="n"/>
      <c r="K176" s="6" t="n"/>
      <c r="L176" s="6" t="n"/>
      <c r="M176" s="8" t="n"/>
      <c r="N176" s="9">
        <f>IF(OR($A176="",H176=""),"",NORMSINV(H176))</f>
        <v/>
      </c>
      <c r="O176" s="10">
        <f>IF(OR($A176="",N176="",C176=""),"",ROUNDUP(N176*SQRT((E176+G176)*D176^2+C176^2*F176^2),0))</f>
        <v/>
      </c>
      <c r="P176" s="10">
        <f>IF(O176="","",ROUND(C176*E176+O176,0))</f>
        <v/>
      </c>
      <c r="Q176" s="10">
        <f>IF(O176="","",ROUND(C176*(E176+G176)+O176,0))</f>
        <v/>
      </c>
      <c r="R176" s="10">
        <f>IF(Q176="","",IF(Q176-I176-J176&lt;=0,0,MAX(L176,IF(K176&gt;0,ROUNDUP((Q176-I176-J176)/K176,0)*K176,ROUNDUP(Q176-I176-J176,0)))))</f>
        <v/>
      </c>
      <c r="S176" s="11">
        <f>IF(OR(R176="",M176=""),"",R176*M176)</f>
        <v/>
      </c>
      <c r="T176" s="10">
        <f>IF(OR($A176="",C176="",C176&lt;=0),"",ROUND(I176/C176,0))</f>
        <v/>
      </c>
      <c r="U176" s="10">
        <f>IF(R176="","",IF(R176&gt;0,"De comandat",IF(AND(T176&lt;&gt;"",T176&gt;$D$3),"Surplus","Acoperit")))</f>
        <v/>
      </c>
    </row>
    <row r="177">
      <c r="A177" s="6" t="n"/>
      <c r="B177" s="6" t="n"/>
      <c r="C177" s="6" t="n"/>
      <c r="D177" s="6" t="n"/>
      <c r="E177" s="6" t="n"/>
      <c r="F177" s="6" t="n"/>
      <c r="G177" s="6" t="n"/>
      <c r="H177" s="7" t="n"/>
      <c r="I177" s="6" t="n"/>
      <c r="J177" s="6" t="n"/>
      <c r="K177" s="6" t="n"/>
      <c r="L177" s="6" t="n"/>
      <c r="M177" s="8" t="n"/>
      <c r="N177" s="9">
        <f>IF(OR($A177="",H177=""),"",NORMSINV(H177))</f>
        <v/>
      </c>
      <c r="O177" s="10">
        <f>IF(OR($A177="",N177="",C177=""),"",ROUNDUP(N177*SQRT((E177+G177)*D177^2+C177^2*F177^2),0))</f>
        <v/>
      </c>
      <c r="P177" s="10">
        <f>IF(O177="","",ROUND(C177*E177+O177,0))</f>
        <v/>
      </c>
      <c r="Q177" s="10">
        <f>IF(O177="","",ROUND(C177*(E177+G177)+O177,0))</f>
        <v/>
      </c>
      <c r="R177" s="10">
        <f>IF(Q177="","",IF(Q177-I177-J177&lt;=0,0,MAX(L177,IF(K177&gt;0,ROUNDUP((Q177-I177-J177)/K177,0)*K177,ROUNDUP(Q177-I177-J177,0)))))</f>
        <v/>
      </c>
      <c r="S177" s="11">
        <f>IF(OR(R177="",M177=""),"",R177*M177)</f>
        <v/>
      </c>
      <c r="T177" s="10">
        <f>IF(OR($A177="",C177="",C177&lt;=0),"",ROUND(I177/C177,0))</f>
        <v/>
      </c>
      <c r="U177" s="10">
        <f>IF(R177="","",IF(R177&gt;0,"De comandat",IF(AND(T177&lt;&gt;"",T177&gt;$D$3),"Surplus","Acoperit")))</f>
        <v/>
      </c>
    </row>
    <row r="178">
      <c r="A178" s="6" t="n"/>
      <c r="B178" s="6" t="n"/>
      <c r="C178" s="6" t="n"/>
      <c r="D178" s="6" t="n"/>
      <c r="E178" s="6" t="n"/>
      <c r="F178" s="6" t="n"/>
      <c r="G178" s="6" t="n"/>
      <c r="H178" s="7" t="n"/>
      <c r="I178" s="6" t="n"/>
      <c r="J178" s="6" t="n"/>
      <c r="K178" s="6" t="n"/>
      <c r="L178" s="6" t="n"/>
      <c r="M178" s="8" t="n"/>
      <c r="N178" s="9">
        <f>IF(OR($A178="",H178=""),"",NORMSINV(H178))</f>
        <v/>
      </c>
      <c r="O178" s="10">
        <f>IF(OR($A178="",N178="",C178=""),"",ROUNDUP(N178*SQRT((E178+G178)*D178^2+C178^2*F178^2),0))</f>
        <v/>
      </c>
      <c r="P178" s="10">
        <f>IF(O178="","",ROUND(C178*E178+O178,0))</f>
        <v/>
      </c>
      <c r="Q178" s="10">
        <f>IF(O178="","",ROUND(C178*(E178+G178)+O178,0))</f>
        <v/>
      </c>
      <c r="R178" s="10">
        <f>IF(Q178="","",IF(Q178-I178-J178&lt;=0,0,MAX(L178,IF(K178&gt;0,ROUNDUP((Q178-I178-J178)/K178,0)*K178,ROUNDUP(Q178-I178-J178,0)))))</f>
        <v/>
      </c>
      <c r="S178" s="11">
        <f>IF(OR(R178="",M178=""),"",R178*M178)</f>
        <v/>
      </c>
      <c r="T178" s="10">
        <f>IF(OR($A178="",C178="",C178&lt;=0),"",ROUND(I178/C178,0))</f>
        <v/>
      </c>
      <c r="U178" s="10">
        <f>IF(R178="","",IF(R178&gt;0,"De comandat",IF(AND(T178&lt;&gt;"",T178&gt;$D$3),"Surplus","Acoperit")))</f>
        <v/>
      </c>
    </row>
    <row r="179">
      <c r="A179" s="6" t="n"/>
      <c r="B179" s="6" t="n"/>
      <c r="C179" s="6" t="n"/>
      <c r="D179" s="6" t="n"/>
      <c r="E179" s="6" t="n"/>
      <c r="F179" s="6" t="n"/>
      <c r="G179" s="6" t="n"/>
      <c r="H179" s="7" t="n"/>
      <c r="I179" s="6" t="n"/>
      <c r="J179" s="6" t="n"/>
      <c r="K179" s="6" t="n"/>
      <c r="L179" s="6" t="n"/>
      <c r="M179" s="8" t="n"/>
      <c r="N179" s="9">
        <f>IF(OR($A179="",H179=""),"",NORMSINV(H179))</f>
        <v/>
      </c>
      <c r="O179" s="10">
        <f>IF(OR($A179="",N179="",C179=""),"",ROUNDUP(N179*SQRT((E179+G179)*D179^2+C179^2*F179^2),0))</f>
        <v/>
      </c>
      <c r="P179" s="10">
        <f>IF(O179="","",ROUND(C179*E179+O179,0))</f>
        <v/>
      </c>
      <c r="Q179" s="10">
        <f>IF(O179="","",ROUND(C179*(E179+G179)+O179,0))</f>
        <v/>
      </c>
      <c r="R179" s="10">
        <f>IF(Q179="","",IF(Q179-I179-J179&lt;=0,0,MAX(L179,IF(K179&gt;0,ROUNDUP((Q179-I179-J179)/K179,0)*K179,ROUNDUP(Q179-I179-J179,0)))))</f>
        <v/>
      </c>
      <c r="S179" s="11">
        <f>IF(OR(R179="",M179=""),"",R179*M179)</f>
        <v/>
      </c>
      <c r="T179" s="10">
        <f>IF(OR($A179="",C179="",C179&lt;=0),"",ROUND(I179/C179,0))</f>
        <v/>
      </c>
      <c r="U179" s="10">
        <f>IF(R179="","",IF(R179&gt;0,"De comandat",IF(AND(T179&lt;&gt;"",T179&gt;$D$3),"Surplus","Acoperit")))</f>
        <v/>
      </c>
    </row>
    <row r="180">
      <c r="A180" s="6" t="n"/>
      <c r="B180" s="6" t="n"/>
      <c r="C180" s="6" t="n"/>
      <c r="D180" s="6" t="n"/>
      <c r="E180" s="6" t="n"/>
      <c r="F180" s="6" t="n"/>
      <c r="G180" s="6" t="n"/>
      <c r="H180" s="7" t="n"/>
      <c r="I180" s="6" t="n"/>
      <c r="J180" s="6" t="n"/>
      <c r="K180" s="6" t="n"/>
      <c r="L180" s="6" t="n"/>
      <c r="M180" s="8" t="n"/>
      <c r="N180" s="9">
        <f>IF(OR($A180="",H180=""),"",NORMSINV(H180))</f>
        <v/>
      </c>
      <c r="O180" s="10">
        <f>IF(OR($A180="",N180="",C180=""),"",ROUNDUP(N180*SQRT((E180+G180)*D180^2+C180^2*F180^2),0))</f>
        <v/>
      </c>
      <c r="P180" s="10">
        <f>IF(O180="","",ROUND(C180*E180+O180,0))</f>
        <v/>
      </c>
      <c r="Q180" s="10">
        <f>IF(O180="","",ROUND(C180*(E180+G180)+O180,0))</f>
        <v/>
      </c>
      <c r="R180" s="10">
        <f>IF(Q180="","",IF(Q180-I180-J180&lt;=0,0,MAX(L180,IF(K180&gt;0,ROUNDUP((Q180-I180-J180)/K180,0)*K180,ROUNDUP(Q180-I180-J180,0)))))</f>
        <v/>
      </c>
      <c r="S180" s="11">
        <f>IF(OR(R180="",M180=""),"",R180*M180)</f>
        <v/>
      </c>
      <c r="T180" s="10">
        <f>IF(OR($A180="",C180="",C180&lt;=0),"",ROUND(I180/C180,0))</f>
        <v/>
      </c>
      <c r="U180" s="10">
        <f>IF(R180="","",IF(R180&gt;0,"De comandat",IF(AND(T180&lt;&gt;"",T180&gt;$D$3),"Surplus","Acoperit")))</f>
        <v/>
      </c>
    </row>
    <row r="181">
      <c r="A181" s="6" t="n"/>
      <c r="B181" s="6" t="n"/>
      <c r="C181" s="6" t="n"/>
      <c r="D181" s="6" t="n"/>
      <c r="E181" s="6" t="n"/>
      <c r="F181" s="6" t="n"/>
      <c r="G181" s="6" t="n"/>
      <c r="H181" s="7" t="n"/>
      <c r="I181" s="6" t="n"/>
      <c r="J181" s="6" t="n"/>
      <c r="K181" s="6" t="n"/>
      <c r="L181" s="6" t="n"/>
      <c r="M181" s="8" t="n"/>
      <c r="N181" s="9">
        <f>IF(OR($A181="",H181=""),"",NORMSINV(H181))</f>
        <v/>
      </c>
      <c r="O181" s="10">
        <f>IF(OR($A181="",N181="",C181=""),"",ROUNDUP(N181*SQRT((E181+G181)*D181^2+C181^2*F181^2),0))</f>
        <v/>
      </c>
      <c r="P181" s="10">
        <f>IF(O181="","",ROUND(C181*E181+O181,0))</f>
        <v/>
      </c>
      <c r="Q181" s="10">
        <f>IF(O181="","",ROUND(C181*(E181+G181)+O181,0))</f>
        <v/>
      </c>
      <c r="R181" s="10">
        <f>IF(Q181="","",IF(Q181-I181-J181&lt;=0,0,MAX(L181,IF(K181&gt;0,ROUNDUP((Q181-I181-J181)/K181,0)*K181,ROUNDUP(Q181-I181-J181,0)))))</f>
        <v/>
      </c>
      <c r="S181" s="11">
        <f>IF(OR(R181="",M181=""),"",R181*M181)</f>
        <v/>
      </c>
      <c r="T181" s="10">
        <f>IF(OR($A181="",C181="",C181&lt;=0),"",ROUND(I181/C181,0))</f>
        <v/>
      </c>
      <c r="U181" s="10">
        <f>IF(R181="","",IF(R181&gt;0,"De comandat",IF(AND(T181&lt;&gt;"",T181&gt;$D$3),"Surplus","Acoperit")))</f>
        <v/>
      </c>
    </row>
    <row r="182">
      <c r="A182" s="6" t="n"/>
      <c r="B182" s="6" t="n"/>
      <c r="C182" s="6" t="n"/>
      <c r="D182" s="6" t="n"/>
      <c r="E182" s="6" t="n"/>
      <c r="F182" s="6" t="n"/>
      <c r="G182" s="6" t="n"/>
      <c r="H182" s="7" t="n"/>
      <c r="I182" s="6" t="n"/>
      <c r="J182" s="6" t="n"/>
      <c r="K182" s="6" t="n"/>
      <c r="L182" s="6" t="n"/>
      <c r="M182" s="8" t="n"/>
      <c r="N182" s="9">
        <f>IF(OR($A182="",H182=""),"",NORMSINV(H182))</f>
        <v/>
      </c>
      <c r="O182" s="10">
        <f>IF(OR($A182="",N182="",C182=""),"",ROUNDUP(N182*SQRT((E182+G182)*D182^2+C182^2*F182^2),0))</f>
        <v/>
      </c>
      <c r="P182" s="10">
        <f>IF(O182="","",ROUND(C182*E182+O182,0))</f>
        <v/>
      </c>
      <c r="Q182" s="10">
        <f>IF(O182="","",ROUND(C182*(E182+G182)+O182,0))</f>
        <v/>
      </c>
      <c r="R182" s="10">
        <f>IF(Q182="","",IF(Q182-I182-J182&lt;=0,0,MAX(L182,IF(K182&gt;0,ROUNDUP((Q182-I182-J182)/K182,0)*K182,ROUNDUP(Q182-I182-J182,0)))))</f>
        <v/>
      </c>
      <c r="S182" s="11">
        <f>IF(OR(R182="",M182=""),"",R182*M182)</f>
        <v/>
      </c>
      <c r="T182" s="10">
        <f>IF(OR($A182="",C182="",C182&lt;=0),"",ROUND(I182/C182,0))</f>
        <v/>
      </c>
      <c r="U182" s="10">
        <f>IF(R182="","",IF(R182&gt;0,"De comandat",IF(AND(T182&lt;&gt;"",T182&gt;$D$3),"Surplus","Acoperit")))</f>
        <v/>
      </c>
    </row>
    <row r="183">
      <c r="A183" s="6" t="n"/>
      <c r="B183" s="6" t="n"/>
      <c r="C183" s="6" t="n"/>
      <c r="D183" s="6" t="n"/>
      <c r="E183" s="6" t="n"/>
      <c r="F183" s="6" t="n"/>
      <c r="G183" s="6" t="n"/>
      <c r="H183" s="7" t="n"/>
      <c r="I183" s="6" t="n"/>
      <c r="J183" s="6" t="n"/>
      <c r="K183" s="6" t="n"/>
      <c r="L183" s="6" t="n"/>
      <c r="M183" s="8" t="n"/>
      <c r="N183" s="9">
        <f>IF(OR($A183="",H183=""),"",NORMSINV(H183))</f>
        <v/>
      </c>
      <c r="O183" s="10">
        <f>IF(OR($A183="",N183="",C183=""),"",ROUNDUP(N183*SQRT((E183+G183)*D183^2+C183^2*F183^2),0))</f>
        <v/>
      </c>
      <c r="P183" s="10">
        <f>IF(O183="","",ROUND(C183*E183+O183,0))</f>
        <v/>
      </c>
      <c r="Q183" s="10">
        <f>IF(O183="","",ROUND(C183*(E183+G183)+O183,0))</f>
        <v/>
      </c>
      <c r="R183" s="10">
        <f>IF(Q183="","",IF(Q183-I183-J183&lt;=0,0,MAX(L183,IF(K183&gt;0,ROUNDUP((Q183-I183-J183)/K183,0)*K183,ROUNDUP(Q183-I183-J183,0)))))</f>
        <v/>
      </c>
      <c r="S183" s="11">
        <f>IF(OR(R183="",M183=""),"",R183*M183)</f>
        <v/>
      </c>
      <c r="T183" s="10">
        <f>IF(OR($A183="",C183="",C183&lt;=0),"",ROUND(I183/C183,0))</f>
        <v/>
      </c>
      <c r="U183" s="10">
        <f>IF(R183="","",IF(R183&gt;0,"De comandat",IF(AND(T183&lt;&gt;"",T183&gt;$D$3),"Surplus","Acoperit")))</f>
        <v/>
      </c>
    </row>
    <row r="184">
      <c r="A184" s="6" t="n"/>
      <c r="B184" s="6" t="n"/>
      <c r="C184" s="6" t="n"/>
      <c r="D184" s="6" t="n"/>
      <c r="E184" s="6" t="n"/>
      <c r="F184" s="6" t="n"/>
      <c r="G184" s="6" t="n"/>
      <c r="H184" s="7" t="n"/>
      <c r="I184" s="6" t="n"/>
      <c r="J184" s="6" t="n"/>
      <c r="K184" s="6" t="n"/>
      <c r="L184" s="6" t="n"/>
      <c r="M184" s="8" t="n"/>
      <c r="N184" s="9">
        <f>IF(OR($A184="",H184=""),"",NORMSINV(H184))</f>
        <v/>
      </c>
      <c r="O184" s="10">
        <f>IF(OR($A184="",N184="",C184=""),"",ROUNDUP(N184*SQRT((E184+G184)*D184^2+C184^2*F184^2),0))</f>
        <v/>
      </c>
      <c r="P184" s="10">
        <f>IF(O184="","",ROUND(C184*E184+O184,0))</f>
        <v/>
      </c>
      <c r="Q184" s="10">
        <f>IF(O184="","",ROUND(C184*(E184+G184)+O184,0))</f>
        <v/>
      </c>
      <c r="R184" s="10">
        <f>IF(Q184="","",IF(Q184-I184-J184&lt;=0,0,MAX(L184,IF(K184&gt;0,ROUNDUP((Q184-I184-J184)/K184,0)*K184,ROUNDUP(Q184-I184-J184,0)))))</f>
        <v/>
      </c>
      <c r="S184" s="11">
        <f>IF(OR(R184="",M184=""),"",R184*M184)</f>
        <v/>
      </c>
      <c r="T184" s="10">
        <f>IF(OR($A184="",C184="",C184&lt;=0),"",ROUND(I184/C184,0))</f>
        <v/>
      </c>
      <c r="U184" s="10">
        <f>IF(R184="","",IF(R184&gt;0,"De comandat",IF(AND(T184&lt;&gt;"",T184&gt;$D$3),"Surplus","Acoperit")))</f>
        <v/>
      </c>
    </row>
    <row r="185">
      <c r="A185" s="6" t="n"/>
      <c r="B185" s="6" t="n"/>
      <c r="C185" s="6" t="n"/>
      <c r="D185" s="6" t="n"/>
      <c r="E185" s="6" t="n"/>
      <c r="F185" s="6" t="n"/>
      <c r="G185" s="6" t="n"/>
      <c r="H185" s="7" t="n"/>
      <c r="I185" s="6" t="n"/>
      <c r="J185" s="6" t="n"/>
      <c r="K185" s="6" t="n"/>
      <c r="L185" s="6" t="n"/>
      <c r="M185" s="8" t="n"/>
      <c r="N185" s="9">
        <f>IF(OR($A185="",H185=""),"",NORMSINV(H185))</f>
        <v/>
      </c>
      <c r="O185" s="10">
        <f>IF(OR($A185="",N185="",C185=""),"",ROUNDUP(N185*SQRT((E185+G185)*D185^2+C185^2*F185^2),0))</f>
        <v/>
      </c>
      <c r="P185" s="10">
        <f>IF(O185="","",ROUND(C185*E185+O185,0))</f>
        <v/>
      </c>
      <c r="Q185" s="10">
        <f>IF(O185="","",ROUND(C185*(E185+G185)+O185,0))</f>
        <v/>
      </c>
      <c r="R185" s="10">
        <f>IF(Q185="","",IF(Q185-I185-J185&lt;=0,0,MAX(L185,IF(K185&gt;0,ROUNDUP((Q185-I185-J185)/K185,0)*K185,ROUNDUP(Q185-I185-J185,0)))))</f>
        <v/>
      </c>
      <c r="S185" s="11">
        <f>IF(OR(R185="",M185=""),"",R185*M185)</f>
        <v/>
      </c>
      <c r="T185" s="10">
        <f>IF(OR($A185="",C185="",C185&lt;=0),"",ROUND(I185/C185,0))</f>
        <v/>
      </c>
      <c r="U185" s="10">
        <f>IF(R185="","",IF(R185&gt;0,"De comandat",IF(AND(T185&lt;&gt;"",T185&gt;$D$3),"Surplus","Acoperit")))</f>
        <v/>
      </c>
    </row>
    <row r="186">
      <c r="A186" s="6" t="n"/>
      <c r="B186" s="6" t="n"/>
      <c r="C186" s="6" t="n"/>
      <c r="D186" s="6" t="n"/>
      <c r="E186" s="6" t="n"/>
      <c r="F186" s="6" t="n"/>
      <c r="G186" s="6" t="n"/>
      <c r="H186" s="7" t="n"/>
      <c r="I186" s="6" t="n"/>
      <c r="J186" s="6" t="n"/>
      <c r="K186" s="6" t="n"/>
      <c r="L186" s="6" t="n"/>
      <c r="M186" s="8" t="n"/>
      <c r="N186" s="9">
        <f>IF(OR($A186="",H186=""),"",NORMSINV(H186))</f>
        <v/>
      </c>
      <c r="O186" s="10">
        <f>IF(OR($A186="",N186="",C186=""),"",ROUNDUP(N186*SQRT((E186+G186)*D186^2+C186^2*F186^2),0))</f>
        <v/>
      </c>
      <c r="P186" s="10">
        <f>IF(O186="","",ROUND(C186*E186+O186,0))</f>
        <v/>
      </c>
      <c r="Q186" s="10">
        <f>IF(O186="","",ROUND(C186*(E186+G186)+O186,0))</f>
        <v/>
      </c>
      <c r="R186" s="10">
        <f>IF(Q186="","",IF(Q186-I186-J186&lt;=0,0,MAX(L186,IF(K186&gt;0,ROUNDUP((Q186-I186-J186)/K186,0)*K186,ROUNDUP(Q186-I186-J186,0)))))</f>
        <v/>
      </c>
      <c r="S186" s="11">
        <f>IF(OR(R186="",M186=""),"",R186*M186)</f>
        <v/>
      </c>
      <c r="T186" s="10">
        <f>IF(OR($A186="",C186="",C186&lt;=0),"",ROUND(I186/C186,0))</f>
        <v/>
      </c>
      <c r="U186" s="10">
        <f>IF(R186="","",IF(R186&gt;0,"De comandat",IF(AND(T186&lt;&gt;"",T186&gt;$D$3),"Surplus","Acoperit")))</f>
        <v/>
      </c>
    </row>
    <row r="187">
      <c r="A187" s="6" t="n"/>
      <c r="B187" s="6" t="n"/>
      <c r="C187" s="6" t="n"/>
      <c r="D187" s="6" t="n"/>
      <c r="E187" s="6" t="n"/>
      <c r="F187" s="6" t="n"/>
      <c r="G187" s="6" t="n"/>
      <c r="H187" s="7" t="n"/>
      <c r="I187" s="6" t="n"/>
      <c r="J187" s="6" t="n"/>
      <c r="K187" s="6" t="n"/>
      <c r="L187" s="6" t="n"/>
      <c r="M187" s="8" t="n"/>
      <c r="N187" s="9">
        <f>IF(OR($A187="",H187=""),"",NORMSINV(H187))</f>
        <v/>
      </c>
      <c r="O187" s="10">
        <f>IF(OR($A187="",N187="",C187=""),"",ROUNDUP(N187*SQRT((E187+G187)*D187^2+C187^2*F187^2),0))</f>
        <v/>
      </c>
      <c r="P187" s="10">
        <f>IF(O187="","",ROUND(C187*E187+O187,0))</f>
        <v/>
      </c>
      <c r="Q187" s="10">
        <f>IF(O187="","",ROUND(C187*(E187+G187)+O187,0))</f>
        <v/>
      </c>
      <c r="R187" s="10">
        <f>IF(Q187="","",IF(Q187-I187-J187&lt;=0,0,MAX(L187,IF(K187&gt;0,ROUNDUP((Q187-I187-J187)/K187,0)*K187,ROUNDUP(Q187-I187-J187,0)))))</f>
        <v/>
      </c>
      <c r="S187" s="11">
        <f>IF(OR(R187="",M187=""),"",R187*M187)</f>
        <v/>
      </c>
      <c r="T187" s="10">
        <f>IF(OR($A187="",C187="",C187&lt;=0),"",ROUND(I187/C187,0))</f>
        <v/>
      </c>
      <c r="U187" s="10">
        <f>IF(R187="","",IF(R187&gt;0,"De comandat",IF(AND(T187&lt;&gt;"",T187&gt;$D$3),"Surplus","Acoperit")))</f>
        <v/>
      </c>
    </row>
    <row r="188">
      <c r="A188" s="6" t="n"/>
      <c r="B188" s="6" t="n"/>
      <c r="C188" s="6" t="n"/>
      <c r="D188" s="6" t="n"/>
      <c r="E188" s="6" t="n"/>
      <c r="F188" s="6" t="n"/>
      <c r="G188" s="6" t="n"/>
      <c r="H188" s="7" t="n"/>
      <c r="I188" s="6" t="n"/>
      <c r="J188" s="6" t="n"/>
      <c r="K188" s="6" t="n"/>
      <c r="L188" s="6" t="n"/>
      <c r="M188" s="8" t="n"/>
      <c r="N188" s="9">
        <f>IF(OR($A188="",H188=""),"",NORMSINV(H188))</f>
        <v/>
      </c>
      <c r="O188" s="10">
        <f>IF(OR($A188="",N188="",C188=""),"",ROUNDUP(N188*SQRT((E188+G188)*D188^2+C188^2*F188^2),0))</f>
        <v/>
      </c>
      <c r="P188" s="10">
        <f>IF(O188="","",ROUND(C188*E188+O188,0))</f>
        <v/>
      </c>
      <c r="Q188" s="10">
        <f>IF(O188="","",ROUND(C188*(E188+G188)+O188,0))</f>
        <v/>
      </c>
      <c r="R188" s="10">
        <f>IF(Q188="","",IF(Q188-I188-J188&lt;=0,0,MAX(L188,IF(K188&gt;0,ROUNDUP((Q188-I188-J188)/K188,0)*K188,ROUNDUP(Q188-I188-J188,0)))))</f>
        <v/>
      </c>
      <c r="S188" s="11">
        <f>IF(OR(R188="",M188=""),"",R188*M188)</f>
        <v/>
      </c>
      <c r="T188" s="10">
        <f>IF(OR($A188="",C188="",C188&lt;=0),"",ROUND(I188/C188,0))</f>
        <v/>
      </c>
      <c r="U188" s="10">
        <f>IF(R188="","",IF(R188&gt;0,"De comandat",IF(AND(T188&lt;&gt;"",T188&gt;$D$3),"Surplus","Acoperit")))</f>
        <v/>
      </c>
    </row>
    <row r="189">
      <c r="A189" s="6" t="n"/>
      <c r="B189" s="6" t="n"/>
      <c r="C189" s="6" t="n"/>
      <c r="D189" s="6" t="n"/>
      <c r="E189" s="6" t="n"/>
      <c r="F189" s="6" t="n"/>
      <c r="G189" s="6" t="n"/>
      <c r="H189" s="7" t="n"/>
      <c r="I189" s="6" t="n"/>
      <c r="J189" s="6" t="n"/>
      <c r="K189" s="6" t="n"/>
      <c r="L189" s="6" t="n"/>
      <c r="M189" s="8" t="n"/>
      <c r="N189" s="9">
        <f>IF(OR($A189="",H189=""),"",NORMSINV(H189))</f>
        <v/>
      </c>
      <c r="O189" s="10">
        <f>IF(OR($A189="",N189="",C189=""),"",ROUNDUP(N189*SQRT((E189+G189)*D189^2+C189^2*F189^2),0))</f>
        <v/>
      </c>
      <c r="P189" s="10">
        <f>IF(O189="","",ROUND(C189*E189+O189,0))</f>
        <v/>
      </c>
      <c r="Q189" s="10">
        <f>IF(O189="","",ROUND(C189*(E189+G189)+O189,0))</f>
        <v/>
      </c>
      <c r="R189" s="10">
        <f>IF(Q189="","",IF(Q189-I189-J189&lt;=0,0,MAX(L189,IF(K189&gt;0,ROUNDUP((Q189-I189-J189)/K189,0)*K189,ROUNDUP(Q189-I189-J189,0)))))</f>
        <v/>
      </c>
      <c r="S189" s="11">
        <f>IF(OR(R189="",M189=""),"",R189*M189)</f>
        <v/>
      </c>
      <c r="T189" s="10">
        <f>IF(OR($A189="",C189="",C189&lt;=0),"",ROUND(I189/C189,0))</f>
        <v/>
      </c>
      <c r="U189" s="10">
        <f>IF(R189="","",IF(R189&gt;0,"De comandat",IF(AND(T189&lt;&gt;"",T189&gt;$D$3),"Surplus","Acoperit")))</f>
        <v/>
      </c>
    </row>
    <row r="190">
      <c r="A190" s="6" t="n"/>
      <c r="B190" s="6" t="n"/>
      <c r="C190" s="6" t="n"/>
      <c r="D190" s="6" t="n"/>
      <c r="E190" s="6" t="n"/>
      <c r="F190" s="6" t="n"/>
      <c r="G190" s="6" t="n"/>
      <c r="H190" s="7" t="n"/>
      <c r="I190" s="6" t="n"/>
      <c r="J190" s="6" t="n"/>
      <c r="K190" s="6" t="n"/>
      <c r="L190" s="6" t="n"/>
      <c r="M190" s="8" t="n"/>
      <c r="N190" s="9">
        <f>IF(OR($A190="",H190=""),"",NORMSINV(H190))</f>
        <v/>
      </c>
      <c r="O190" s="10">
        <f>IF(OR($A190="",N190="",C190=""),"",ROUNDUP(N190*SQRT((E190+G190)*D190^2+C190^2*F190^2),0))</f>
        <v/>
      </c>
      <c r="P190" s="10">
        <f>IF(O190="","",ROUND(C190*E190+O190,0))</f>
        <v/>
      </c>
      <c r="Q190" s="10">
        <f>IF(O190="","",ROUND(C190*(E190+G190)+O190,0))</f>
        <v/>
      </c>
      <c r="R190" s="10">
        <f>IF(Q190="","",IF(Q190-I190-J190&lt;=0,0,MAX(L190,IF(K190&gt;0,ROUNDUP((Q190-I190-J190)/K190,0)*K190,ROUNDUP(Q190-I190-J190,0)))))</f>
        <v/>
      </c>
      <c r="S190" s="11">
        <f>IF(OR(R190="",M190=""),"",R190*M190)</f>
        <v/>
      </c>
      <c r="T190" s="10">
        <f>IF(OR($A190="",C190="",C190&lt;=0),"",ROUND(I190/C190,0))</f>
        <v/>
      </c>
      <c r="U190" s="10">
        <f>IF(R190="","",IF(R190&gt;0,"De comandat",IF(AND(T190&lt;&gt;"",T190&gt;$D$3),"Surplus","Acoperit")))</f>
        <v/>
      </c>
    </row>
    <row r="191">
      <c r="A191" s="6" t="n"/>
      <c r="B191" s="6" t="n"/>
      <c r="C191" s="6" t="n"/>
      <c r="D191" s="6" t="n"/>
      <c r="E191" s="6" t="n"/>
      <c r="F191" s="6" t="n"/>
      <c r="G191" s="6" t="n"/>
      <c r="H191" s="7" t="n"/>
      <c r="I191" s="6" t="n"/>
      <c r="J191" s="6" t="n"/>
      <c r="K191" s="6" t="n"/>
      <c r="L191" s="6" t="n"/>
      <c r="M191" s="8" t="n"/>
      <c r="N191" s="9">
        <f>IF(OR($A191="",H191=""),"",NORMSINV(H191))</f>
        <v/>
      </c>
      <c r="O191" s="10">
        <f>IF(OR($A191="",N191="",C191=""),"",ROUNDUP(N191*SQRT((E191+G191)*D191^2+C191^2*F191^2),0))</f>
        <v/>
      </c>
      <c r="P191" s="10">
        <f>IF(O191="","",ROUND(C191*E191+O191,0))</f>
        <v/>
      </c>
      <c r="Q191" s="10">
        <f>IF(O191="","",ROUND(C191*(E191+G191)+O191,0))</f>
        <v/>
      </c>
      <c r="R191" s="10">
        <f>IF(Q191="","",IF(Q191-I191-J191&lt;=0,0,MAX(L191,IF(K191&gt;0,ROUNDUP((Q191-I191-J191)/K191,0)*K191,ROUNDUP(Q191-I191-J191,0)))))</f>
        <v/>
      </c>
      <c r="S191" s="11">
        <f>IF(OR(R191="",M191=""),"",R191*M191)</f>
        <v/>
      </c>
      <c r="T191" s="10">
        <f>IF(OR($A191="",C191="",C191&lt;=0),"",ROUND(I191/C191,0))</f>
        <v/>
      </c>
      <c r="U191" s="10">
        <f>IF(R191="","",IF(R191&gt;0,"De comandat",IF(AND(T191&lt;&gt;"",T191&gt;$D$3),"Surplus","Acoperit")))</f>
        <v/>
      </c>
    </row>
    <row r="192">
      <c r="A192" s="6" t="n"/>
      <c r="B192" s="6" t="n"/>
      <c r="C192" s="6" t="n"/>
      <c r="D192" s="6" t="n"/>
      <c r="E192" s="6" t="n"/>
      <c r="F192" s="6" t="n"/>
      <c r="G192" s="6" t="n"/>
      <c r="H192" s="7" t="n"/>
      <c r="I192" s="6" t="n"/>
      <c r="J192" s="6" t="n"/>
      <c r="K192" s="6" t="n"/>
      <c r="L192" s="6" t="n"/>
      <c r="M192" s="8" t="n"/>
      <c r="N192" s="9">
        <f>IF(OR($A192="",H192=""),"",NORMSINV(H192))</f>
        <v/>
      </c>
      <c r="O192" s="10">
        <f>IF(OR($A192="",N192="",C192=""),"",ROUNDUP(N192*SQRT((E192+G192)*D192^2+C192^2*F192^2),0))</f>
        <v/>
      </c>
      <c r="P192" s="10">
        <f>IF(O192="","",ROUND(C192*E192+O192,0))</f>
        <v/>
      </c>
      <c r="Q192" s="10">
        <f>IF(O192="","",ROUND(C192*(E192+G192)+O192,0))</f>
        <v/>
      </c>
      <c r="R192" s="10">
        <f>IF(Q192="","",IF(Q192-I192-J192&lt;=0,0,MAX(L192,IF(K192&gt;0,ROUNDUP((Q192-I192-J192)/K192,0)*K192,ROUNDUP(Q192-I192-J192,0)))))</f>
        <v/>
      </c>
      <c r="S192" s="11">
        <f>IF(OR(R192="",M192=""),"",R192*M192)</f>
        <v/>
      </c>
      <c r="T192" s="10">
        <f>IF(OR($A192="",C192="",C192&lt;=0),"",ROUND(I192/C192,0))</f>
        <v/>
      </c>
      <c r="U192" s="10">
        <f>IF(R192="","",IF(R192&gt;0,"De comandat",IF(AND(T192&lt;&gt;"",T192&gt;$D$3),"Surplus","Acoperit")))</f>
        <v/>
      </c>
    </row>
    <row r="193">
      <c r="A193" s="6" t="n"/>
      <c r="B193" s="6" t="n"/>
      <c r="C193" s="6" t="n"/>
      <c r="D193" s="6" t="n"/>
      <c r="E193" s="6" t="n"/>
      <c r="F193" s="6" t="n"/>
      <c r="G193" s="6" t="n"/>
      <c r="H193" s="7" t="n"/>
      <c r="I193" s="6" t="n"/>
      <c r="J193" s="6" t="n"/>
      <c r="K193" s="6" t="n"/>
      <c r="L193" s="6" t="n"/>
      <c r="M193" s="8" t="n"/>
      <c r="N193" s="9">
        <f>IF(OR($A193="",H193=""),"",NORMSINV(H193))</f>
        <v/>
      </c>
      <c r="O193" s="10">
        <f>IF(OR($A193="",N193="",C193=""),"",ROUNDUP(N193*SQRT((E193+G193)*D193^2+C193^2*F193^2),0))</f>
        <v/>
      </c>
      <c r="P193" s="10">
        <f>IF(O193="","",ROUND(C193*E193+O193,0))</f>
        <v/>
      </c>
      <c r="Q193" s="10">
        <f>IF(O193="","",ROUND(C193*(E193+G193)+O193,0))</f>
        <v/>
      </c>
      <c r="R193" s="10">
        <f>IF(Q193="","",IF(Q193-I193-J193&lt;=0,0,MAX(L193,IF(K193&gt;0,ROUNDUP((Q193-I193-J193)/K193,0)*K193,ROUNDUP(Q193-I193-J193,0)))))</f>
        <v/>
      </c>
      <c r="S193" s="11">
        <f>IF(OR(R193="",M193=""),"",R193*M193)</f>
        <v/>
      </c>
      <c r="T193" s="10">
        <f>IF(OR($A193="",C193="",C193&lt;=0),"",ROUND(I193/C193,0))</f>
        <v/>
      </c>
      <c r="U193" s="10">
        <f>IF(R193="","",IF(R193&gt;0,"De comandat",IF(AND(T193&lt;&gt;"",T193&gt;$D$3),"Surplus","Acoperit")))</f>
        <v/>
      </c>
    </row>
    <row r="194">
      <c r="A194" s="6" t="n"/>
      <c r="B194" s="6" t="n"/>
      <c r="C194" s="6" t="n"/>
      <c r="D194" s="6" t="n"/>
      <c r="E194" s="6" t="n"/>
      <c r="F194" s="6" t="n"/>
      <c r="G194" s="6" t="n"/>
      <c r="H194" s="7" t="n"/>
      <c r="I194" s="6" t="n"/>
      <c r="J194" s="6" t="n"/>
      <c r="K194" s="6" t="n"/>
      <c r="L194" s="6" t="n"/>
      <c r="M194" s="8" t="n"/>
      <c r="N194" s="9">
        <f>IF(OR($A194="",H194=""),"",NORMSINV(H194))</f>
        <v/>
      </c>
      <c r="O194" s="10">
        <f>IF(OR($A194="",N194="",C194=""),"",ROUNDUP(N194*SQRT((E194+G194)*D194^2+C194^2*F194^2),0))</f>
        <v/>
      </c>
      <c r="P194" s="10">
        <f>IF(O194="","",ROUND(C194*E194+O194,0))</f>
        <v/>
      </c>
      <c r="Q194" s="10">
        <f>IF(O194="","",ROUND(C194*(E194+G194)+O194,0))</f>
        <v/>
      </c>
      <c r="R194" s="10">
        <f>IF(Q194="","",IF(Q194-I194-J194&lt;=0,0,MAX(L194,IF(K194&gt;0,ROUNDUP((Q194-I194-J194)/K194,0)*K194,ROUNDUP(Q194-I194-J194,0)))))</f>
        <v/>
      </c>
      <c r="S194" s="11">
        <f>IF(OR(R194="",M194=""),"",R194*M194)</f>
        <v/>
      </c>
      <c r="T194" s="10">
        <f>IF(OR($A194="",C194="",C194&lt;=0),"",ROUND(I194/C194,0))</f>
        <v/>
      </c>
      <c r="U194" s="10">
        <f>IF(R194="","",IF(R194&gt;0,"De comandat",IF(AND(T194&lt;&gt;"",T194&gt;$D$3),"Surplus","Acoperit")))</f>
        <v/>
      </c>
    </row>
    <row r="195">
      <c r="A195" s="6" t="n"/>
      <c r="B195" s="6" t="n"/>
      <c r="C195" s="6" t="n"/>
      <c r="D195" s="6" t="n"/>
      <c r="E195" s="6" t="n"/>
      <c r="F195" s="6" t="n"/>
      <c r="G195" s="6" t="n"/>
      <c r="H195" s="7" t="n"/>
      <c r="I195" s="6" t="n"/>
      <c r="J195" s="6" t="n"/>
      <c r="K195" s="6" t="n"/>
      <c r="L195" s="6" t="n"/>
      <c r="M195" s="8" t="n"/>
      <c r="N195" s="9">
        <f>IF(OR($A195="",H195=""),"",NORMSINV(H195))</f>
        <v/>
      </c>
      <c r="O195" s="10">
        <f>IF(OR($A195="",N195="",C195=""),"",ROUNDUP(N195*SQRT((E195+G195)*D195^2+C195^2*F195^2),0))</f>
        <v/>
      </c>
      <c r="P195" s="10">
        <f>IF(O195="","",ROUND(C195*E195+O195,0))</f>
        <v/>
      </c>
      <c r="Q195" s="10">
        <f>IF(O195="","",ROUND(C195*(E195+G195)+O195,0))</f>
        <v/>
      </c>
      <c r="R195" s="10">
        <f>IF(Q195="","",IF(Q195-I195-J195&lt;=0,0,MAX(L195,IF(K195&gt;0,ROUNDUP((Q195-I195-J195)/K195,0)*K195,ROUNDUP(Q195-I195-J195,0)))))</f>
        <v/>
      </c>
      <c r="S195" s="11">
        <f>IF(OR(R195="",M195=""),"",R195*M195)</f>
        <v/>
      </c>
      <c r="T195" s="10">
        <f>IF(OR($A195="",C195="",C195&lt;=0),"",ROUND(I195/C195,0))</f>
        <v/>
      </c>
      <c r="U195" s="10">
        <f>IF(R195="","",IF(R195&gt;0,"De comandat",IF(AND(T195&lt;&gt;"",T195&gt;$D$3),"Surplus","Acoperit")))</f>
        <v/>
      </c>
    </row>
    <row r="196">
      <c r="A196" s="6" t="n"/>
      <c r="B196" s="6" t="n"/>
      <c r="C196" s="6" t="n"/>
      <c r="D196" s="6" t="n"/>
      <c r="E196" s="6" t="n"/>
      <c r="F196" s="6" t="n"/>
      <c r="G196" s="6" t="n"/>
      <c r="H196" s="7" t="n"/>
      <c r="I196" s="6" t="n"/>
      <c r="J196" s="6" t="n"/>
      <c r="K196" s="6" t="n"/>
      <c r="L196" s="6" t="n"/>
      <c r="M196" s="8" t="n"/>
      <c r="N196" s="9">
        <f>IF(OR($A196="",H196=""),"",NORMSINV(H196))</f>
        <v/>
      </c>
      <c r="O196" s="10">
        <f>IF(OR($A196="",N196="",C196=""),"",ROUNDUP(N196*SQRT((E196+G196)*D196^2+C196^2*F196^2),0))</f>
        <v/>
      </c>
      <c r="P196" s="10">
        <f>IF(O196="","",ROUND(C196*E196+O196,0))</f>
        <v/>
      </c>
      <c r="Q196" s="10">
        <f>IF(O196="","",ROUND(C196*(E196+G196)+O196,0))</f>
        <v/>
      </c>
      <c r="R196" s="10">
        <f>IF(Q196="","",IF(Q196-I196-J196&lt;=0,0,MAX(L196,IF(K196&gt;0,ROUNDUP((Q196-I196-J196)/K196,0)*K196,ROUNDUP(Q196-I196-J196,0)))))</f>
        <v/>
      </c>
      <c r="S196" s="11">
        <f>IF(OR(R196="",M196=""),"",R196*M196)</f>
        <v/>
      </c>
      <c r="T196" s="10">
        <f>IF(OR($A196="",C196="",C196&lt;=0),"",ROUND(I196/C196,0))</f>
        <v/>
      </c>
      <c r="U196" s="10">
        <f>IF(R196="","",IF(R196&gt;0,"De comandat",IF(AND(T196&lt;&gt;"",T196&gt;$D$3),"Surplus","Acoperit")))</f>
        <v/>
      </c>
    </row>
    <row r="197">
      <c r="A197" s="6" t="n"/>
      <c r="B197" s="6" t="n"/>
      <c r="C197" s="6" t="n"/>
      <c r="D197" s="6" t="n"/>
      <c r="E197" s="6" t="n"/>
      <c r="F197" s="6" t="n"/>
      <c r="G197" s="6" t="n"/>
      <c r="H197" s="7" t="n"/>
      <c r="I197" s="6" t="n"/>
      <c r="J197" s="6" t="n"/>
      <c r="K197" s="6" t="n"/>
      <c r="L197" s="6" t="n"/>
      <c r="M197" s="8" t="n"/>
      <c r="N197" s="9">
        <f>IF(OR($A197="",H197=""),"",NORMSINV(H197))</f>
        <v/>
      </c>
      <c r="O197" s="10">
        <f>IF(OR($A197="",N197="",C197=""),"",ROUNDUP(N197*SQRT((E197+G197)*D197^2+C197^2*F197^2),0))</f>
        <v/>
      </c>
      <c r="P197" s="10">
        <f>IF(O197="","",ROUND(C197*E197+O197,0))</f>
        <v/>
      </c>
      <c r="Q197" s="10">
        <f>IF(O197="","",ROUND(C197*(E197+G197)+O197,0))</f>
        <v/>
      </c>
      <c r="R197" s="10">
        <f>IF(Q197="","",IF(Q197-I197-J197&lt;=0,0,MAX(L197,IF(K197&gt;0,ROUNDUP((Q197-I197-J197)/K197,0)*K197,ROUNDUP(Q197-I197-J197,0)))))</f>
        <v/>
      </c>
      <c r="S197" s="11">
        <f>IF(OR(R197="",M197=""),"",R197*M197)</f>
        <v/>
      </c>
      <c r="T197" s="10">
        <f>IF(OR($A197="",C197="",C197&lt;=0),"",ROUND(I197/C197,0))</f>
        <v/>
      </c>
      <c r="U197" s="10">
        <f>IF(R197="","",IF(R197&gt;0,"De comandat",IF(AND(T197&lt;&gt;"",T197&gt;$D$3),"Surplus","Acoperit")))</f>
        <v/>
      </c>
    </row>
    <row r="198">
      <c r="A198" s="6" t="n"/>
      <c r="B198" s="6" t="n"/>
      <c r="C198" s="6" t="n"/>
      <c r="D198" s="6" t="n"/>
      <c r="E198" s="6" t="n"/>
      <c r="F198" s="6" t="n"/>
      <c r="G198" s="6" t="n"/>
      <c r="H198" s="7" t="n"/>
      <c r="I198" s="6" t="n"/>
      <c r="J198" s="6" t="n"/>
      <c r="K198" s="6" t="n"/>
      <c r="L198" s="6" t="n"/>
      <c r="M198" s="8" t="n"/>
      <c r="N198" s="9">
        <f>IF(OR($A198="",H198=""),"",NORMSINV(H198))</f>
        <v/>
      </c>
      <c r="O198" s="10">
        <f>IF(OR($A198="",N198="",C198=""),"",ROUNDUP(N198*SQRT((E198+G198)*D198^2+C198^2*F198^2),0))</f>
        <v/>
      </c>
      <c r="P198" s="10">
        <f>IF(O198="","",ROUND(C198*E198+O198,0))</f>
        <v/>
      </c>
      <c r="Q198" s="10">
        <f>IF(O198="","",ROUND(C198*(E198+G198)+O198,0))</f>
        <v/>
      </c>
      <c r="R198" s="10">
        <f>IF(Q198="","",IF(Q198-I198-J198&lt;=0,0,MAX(L198,IF(K198&gt;0,ROUNDUP((Q198-I198-J198)/K198,0)*K198,ROUNDUP(Q198-I198-J198,0)))))</f>
        <v/>
      </c>
      <c r="S198" s="11">
        <f>IF(OR(R198="",M198=""),"",R198*M198)</f>
        <v/>
      </c>
      <c r="T198" s="10">
        <f>IF(OR($A198="",C198="",C198&lt;=0),"",ROUND(I198/C198,0))</f>
        <v/>
      </c>
      <c r="U198" s="10">
        <f>IF(R198="","",IF(R198&gt;0,"De comandat",IF(AND(T198&lt;&gt;"",T198&gt;$D$3),"Surplus","Acoperit")))</f>
        <v/>
      </c>
    </row>
    <row r="199">
      <c r="A199" s="6" t="n"/>
      <c r="B199" s="6" t="n"/>
      <c r="C199" s="6" t="n"/>
      <c r="D199" s="6" t="n"/>
      <c r="E199" s="6" t="n"/>
      <c r="F199" s="6" t="n"/>
      <c r="G199" s="6" t="n"/>
      <c r="H199" s="7" t="n"/>
      <c r="I199" s="6" t="n"/>
      <c r="J199" s="6" t="n"/>
      <c r="K199" s="6" t="n"/>
      <c r="L199" s="6" t="n"/>
      <c r="M199" s="8" t="n"/>
      <c r="N199" s="9">
        <f>IF(OR($A199="",H199=""),"",NORMSINV(H199))</f>
        <v/>
      </c>
      <c r="O199" s="10">
        <f>IF(OR($A199="",N199="",C199=""),"",ROUNDUP(N199*SQRT((E199+G199)*D199^2+C199^2*F199^2),0))</f>
        <v/>
      </c>
      <c r="P199" s="10">
        <f>IF(O199="","",ROUND(C199*E199+O199,0))</f>
        <v/>
      </c>
      <c r="Q199" s="10">
        <f>IF(O199="","",ROUND(C199*(E199+G199)+O199,0))</f>
        <v/>
      </c>
      <c r="R199" s="10">
        <f>IF(Q199="","",IF(Q199-I199-J199&lt;=0,0,MAX(L199,IF(K199&gt;0,ROUNDUP((Q199-I199-J199)/K199,0)*K199,ROUNDUP(Q199-I199-J199,0)))))</f>
        <v/>
      </c>
      <c r="S199" s="11">
        <f>IF(OR(R199="",M199=""),"",R199*M199)</f>
        <v/>
      </c>
      <c r="T199" s="10">
        <f>IF(OR($A199="",C199="",C199&lt;=0),"",ROUND(I199/C199,0))</f>
        <v/>
      </c>
      <c r="U199" s="10">
        <f>IF(R199="","",IF(R199&gt;0,"De comandat",IF(AND(T199&lt;&gt;"",T199&gt;$D$3),"Surplus","Acoperit")))</f>
        <v/>
      </c>
    </row>
    <row r="200">
      <c r="A200" s="6" t="n"/>
      <c r="B200" s="6" t="n"/>
      <c r="C200" s="6" t="n"/>
      <c r="D200" s="6" t="n"/>
      <c r="E200" s="6" t="n"/>
      <c r="F200" s="6" t="n"/>
      <c r="G200" s="6" t="n"/>
      <c r="H200" s="7" t="n"/>
      <c r="I200" s="6" t="n"/>
      <c r="J200" s="6" t="n"/>
      <c r="K200" s="6" t="n"/>
      <c r="L200" s="6" t="n"/>
      <c r="M200" s="8" t="n"/>
      <c r="N200" s="9">
        <f>IF(OR($A200="",H200=""),"",NORMSINV(H200))</f>
        <v/>
      </c>
      <c r="O200" s="10">
        <f>IF(OR($A200="",N200="",C200=""),"",ROUNDUP(N200*SQRT((E200+G200)*D200^2+C200^2*F200^2),0))</f>
        <v/>
      </c>
      <c r="P200" s="10">
        <f>IF(O200="","",ROUND(C200*E200+O200,0))</f>
        <v/>
      </c>
      <c r="Q200" s="10">
        <f>IF(O200="","",ROUND(C200*(E200+G200)+O200,0))</f>
        <v/>
      </c>
      <c r="R200" s="10">
        <f>IF(Q200="","",IF(Q200-I200-J200&lt;=0,0,MAX(L200,IF(K200&gt;0,ROUNDUP((Q200-I200-J200)/K200,0)*K200,ROUNDUP(Q200-I200-J200,0)))))</f>
        <v/>
      </c>
      <c r="S200" s="11">
        <f>IF(OR(R200="",M200=""),"",R200*M200)</f>
        <v/>
      </c>
      <c r="T200" s="10">
        <f>IF(OR($A200="",C200="",C200&lt;=0),"",ROUND(I200/C200,0))</f>
        <v/>
      </c>
      <c r="U200" s="10">
        <f>IF(R200="","",IF(R200&gt;0,"De comandat",IF(AND(T200&lt;&gt;"",T200&gt;$D$3),"Surplus","Acoperit")))</f>
        <v/>
      </c>
    </row>
    <row r="201">
      <c r="A201" s="6" t="n"/>
      <c r="B201" s="6" t="n"/>
      <c r="C201" s="6" t="n"/>
      <c r="D201" s="6" t="n"/>
      <c r="E201" s="6" t="n"/>
      <c r="F201" s="6" t="n"/>
      <c r="G201" s="6" t="n"/>
      <c r="H201" s="7" t="n"/>
      <c r="I201" s="6" t="n"/>
      <c r="J201" s="6" t="n"/>
      <c r="K201" s="6" t="n"/>
      <c r="L201" s="6" t="n"/>
      <c r="M201" s="8" t="n"/>
      <c r="N201" s="9">
        <f>IF(OR($A201="",H201=""),"",NORMSINV(H201))</f>
        <v/>
      </c>
      <c r="O201" s="10">
        <f>IF(OR($A201="",N201="",C201=""),"",ROUNDUP(N201*SQRT((E201+G201)*D201^2+C201^2*F201^2),0))</f>
        <v/>
      </c>
      <c r="P201" s="10">
        <f>IF(O201="","",ROUND(C201*E201+O201,0))</f>
        <v/>
      </c>
      <c r="Q201" s="10">
        <f>IF(O201="","",ROUND(C201*(E201+G201)+O201,0))</f>
        <v/>
      </c>
      <c r="R201" s="10">
        <f>IF(Q201="","",IF(Q201-I201-J201&lt;=0,0,MAX(L201,IF(K201&gt;0,ROUNDUP((Q201-I201-J201)/K201,0)*K201,ROUNDUP(Q201-I201-J201,0)))))</f>
        <v/>
      </c>
      <c r="S201" s="11">
        <f>IF(OR(R201="",M201=""),"",R201*M201)</f>
        <v/>
      </c>
      <c r="T201" s="10">
        <f>IF(OR($A201="",C201="",C201&lt;=0),"",ROUND(I201/C201,0))</f>
        <v/>
      </c>
      <c r="U201" s="10">
        <f>IF(R201="","",IF(R201&gt;0,"De comandat",IF(AND(T201&lt;&gt;"",T201&gt;$D$3),"Surplus","Acoperit")))</f>
        <v/>
      </c>
    </row>
    <row r="202">
      <c r="A202" s="6" t="n"/>
      <c r="B202" s="6" t="n"/>
      <c r="C202" s="6" t="n"/>
      <c r="D202" s="6" t="n"/>
      <c r="E202" s="6" t="n"/>
      <c r="F202" s="6" t="n"/>
      <c r="G202" s="6" t="n"/>
      <c r="H202" s="7" t="n"/>
      <c r="I202" s="6" t="n"/>
      <c r="J202" s="6" t="n"/>
      <c r="K202" s="6" t="n"/>
      <c r="L202" s="6" t="n"/>
      <c r="M202" s="8" t="n"/>
      <c r="N202" s="9">
        <f>IF(OR($A202="",H202=""),"",NORMSINV(H202))</f>
        <v/>
      </c>
      <c r="O202" s="10">
        <f>IF(OR($A202="",N202="",C202=""),"",ROUNDUP(N202*SQRT((E202+G202)*D202^2+C202^2*F202^2),0))</f>
        <v/>
      </c>
      <c r="P202" s="10">
        <f>IF(O202="","",ROUND(C202*E202+O202,0))</f>
        <v/>
      </c>
      <c r="Q202" s="10">
        <f>IF(O202="","",ROUND(C202*(E202+G202)+O202,0))</f>
        <v/>
      </c>
      <c r="R202" s="10">
        <f>IF(Q202="","",IF(Q202-I202-J202&lt;=0,0,MAX(L202,IF(K202&gt;0,ROUNDUP((Q202-I202-J202)/K202,0)*K202,ROUNDUP(Q202-I202-J202,0)))))</f>
        <v/>
      </c>
      <c r="S202" s="11">
        <f>IF(OR(R202="",M202=""),"",R202*M202)</f>
        <v/>
      </c>
      <c r="T202" s="10">
        <f>IF(OR($A202="",C202="",C202&lt;=0),"",ROUND(I202/C202,0))</f>
        <v/>
      </c>
      <c r="U202" s="10">
        <f>IF(R202="","",IF(R202&gt;0,"De comandat",IF(AND(T202&lt;&gt;"",T202&gt;$D$3),"Surplus","Acoperit")))</f>
        <v/>
      </c>
    </row>
    <row r="203">
      <c r="A203" s="6" t="n"/>
      <c r="B203" s="6" t="n"/>
      <c r="C203" s="6" t="n"/>
      <c r="D203" s="6" t="n"/>
      <c r="E203" s="6" t="n"/>
      <c r="F203" s="6" t="n"/>
      <c r="G203" s="6" t="n"/>
      <c r="H203" s="7" t="n"/>
      <c r="I203" s="6" t="n"/>
      <c r="J203" s="6" t="n"/>
      <c r="K203" s="6" t="n"/>
      <c r="L203" s="6" t="n"/>
      <c r="M203" s="8" t="n"/>
      <c r="N203" s="9">
        <f>IF(OR($A203="",H203=""),"",NORMSINV(H203))</f>
        <v/>
      </c>
      <c r="O203" s="10">
        <f>IF(OR($A203="",N203="",C203=""),"",ROUNDUP(N203*SQRT((E203+G203)*D203^2+C203^2*F203^2),0))</f>
        <v/>
      </c>
      <c r="P203" s="10">
        <f>IF(O203="","",ROUND(C203*E203+O203,0))</f>
        <v/>
      </c>
      <c r="Q203" s="10">
        <f>IF(O203="","",ROUND(C203*(E203+G203)+O203,0))</f>
        <v/>
      </c>
      <c r="R203" s="10">
        <f>IF(Q203="","",IF(Q203-I203-J203&lt;=0,0,MAX(L203,IF(K203&gt;0,ROUNDUP((Q203-I203-J203)/K203,0)*K203,ROUNDUP(Q203-I203-J203,0)))))</f>
        <v/>
      </c>
      <c r="S203" s="11">
        <f>IF(OR(R203="",M203=""),"",R203*M203)</f>
        <v/>
      </c>
      <c r="T203" s="10">
        <f>IF(OR($A203="",C203="",C203&lt;=0),"",ROUND(I203/C203,0))</f>
        <v/>
      </c>
      <c r="U203" s="10">
        <f>IF(R203="","",IF(R203&gt;0,"De comandat",IF(AND(T203&lt;&gt;"",T203&gt;$D$3),"Surplus","Acoperit")))</f>
        <v/>
      </c>
    </row>
    <row r="204">
      <c r="A204" s="6" t="n"/>
      <c r="B204" s="6" t="n"/>
      <c r="C204" s="6" t="n"/>
      <c r="D204" s="6" t="n"/>
      <c r="E204" s="6" t="n"/>
      <c r="F204" s="6" t="n"/>
      <c r="G204" s="6" t="n"/>
      <c r="H204" s="7" t="n"/>
      <c r="I204" s="6" t="n"/>
      <c r="J204" s="6" t="n"/>
      <c r="K204" s="6" t="n"/>
      <c r="L204" s="6" t="n"/>
      <c r="M204" s="8" t="n"/>
      <c r="N204" s="9">
        <f>IF(OR($A204="",H204=""),"",NORMSINV(H204))</f>
        <v/>
      </c>
      <c r="O204" s="10">
        <f>IF(OR($A204="",N204="",C204=""),"",ROUNDUP(N204*SQRT((E204+G204)*D204^2+C204^2*F204^2),0))</f>
        <v/>
      </c>
      <c r="P204" s="10">
        <f>IF(O204="","",ROUND(C204*E204+O204,0))</f>
        <v/>
      </c>
      <c r="Q204" s="10">
        <f>IF(O204="","",ROUND(C204*(E204+G204)+O204,0))</f>
        <v/>
      </c>
      <c r="R204" s="10">
        <f>IF(Q204="","",IF(Q204-I204-J204&lt;=0,0,MAX(L204,IF(K204&gt;0,ROUNDUP((Q204-I204-J204)/K204,0)*K204,ROUNDUP(Q204-I204-J204,0)))))</f>
        <v/>
      </c>
      <c r="S204" s="11">
        <f>IF(OR(R204="",M204=""),"",R204*M204)</f>
        <v/>
      </c>
      <c r="T204" s="10">
        <f>IF(OR($A204="",C204="",C204&lt;=0),"",ROUND(I204/C204,0))</f>
        <v/>
      </c>
      <c r="U204" s="10">
        <f>IF(R204="","",IF(R204&gt;0,"De comandat",IF(AND(T204&lt;&gt;"",T204&gt;$D$3),"Surplus","Acoperit")))</f>
        <v/>
      </c>
    </row>
    <row r="205">
      <c r="A205" s="6" t="n"/>
      <c r="B205" s="6" t="n"/>
      <c r="C205" s="6" t="n"/>
      <c r="D205" s="6" t="n"/>
      <c r="E205" s="6" t="n"/>
      <c r="F205" s="6" t="n"/>
      <c r="G205" s="6" t="n"/>
      <c r="H205" s="7" t="n"/>
      <c r="I205" s="6" t="n"/>
      <c r="J205" s="6" t="n"/>
      <c r="K205" s="6" t="n"/>
      <c r="L205" s="6" t="n"/>
      <c r="M205" s="8" t="n"/>
      <c r="N205" s="9">
        <f>IF(OR($A205="",H205=""),"",NORMSINV(H205))</f>
        <v/>
      </c>
      <c r="O205" s="10">
        <f>IF(OR($A205="",N205="",C205=""),"",ROUNDUP(N205*SQRT((E205+G205)*D205^2+C205^2*F205^2),0))</f>
        <v/>
      </c>
      <c r="P205" s="10">
        <f>IF(O205="","",ROUND(C205*E205+O205,0))</f>
        <v/>
      </c>
      <c r="Q205" s="10">
        <f>IF(O205="","",ROUND(C205*(E205+G205)+O205,0))</f>
        <v/>
      </c>
      <c r="R205" s="10">
        <f>IF(Q205="","",IF(Q205-I205-J205&lt;=0,0,MAX(L205,IF(K205&gt;0,ROUNDUP((Q205-I205-J205)/K205,0)*K205,ROUNDUP(Q205-I205-J205,0)))))</f>
        <v/>
      </c>
      <c r="S205" s="11">
        <f>IF(OR(R205="",M205=""),"",R205*M205)</f>
        <v/>
      </c>
      <c r="T205" s="10">
        <f>IF(OR($A205="",C205="",C205&lt;=0),"",ROUND(I205/C205,0))</f>
        <v/>
      </c>
      <c r="U205" s="10">
        <f>IF(R205="","",IF(R205&gt;0,"De comandat",IF(AND(T205&lt;&gt;"",T205&gt;$D$3),"Surplus","Acoperit")))</f>
        <v/>
      </c>
    </row>
    <row r="206">
      <c r="A206" s="6" t="n"/>
      <c r="B206" s="6" t="n"/>
      <c r="C206" s="6" t="n"/>
      <c r="D206" s="6" t="n"/>
      <c r="E206" s="6" t="n"/>
      <c r="F206" s="6" t="n"/>
      <c r="G206" s="6" t="n"/>
      <c r="H206" s="7" t="n"/>
      <c r="I206" s="6" t="n"/>
      <c r="J206" s="6" t="n"/>
      <c r="K206" s="6" t="n"/>
      <c r="L206" s="6" t="n"/>
      <c r="M206" s="8" t="n"/>
      <c r="N206" s="9">
        <f>IF(OR($A206="",H206=""),"",NORMSINV(H206))</f>
        <v/>
      </c>
      <c r="O206" s="10">
        <f>IF(OR($A206="",N206="",C206=""),"",ROUNDUP(N206*SQRT((E206+G206)*D206^2+C206^2*F206^2),0))</f>
        <v/>
      </c>
      <c r="P206" s="10">
        <f>IF(O206="","",ROUND(C206*E206+O206,0))</f>
        <v/>
      </c>
      <c r="Q206" s="10">
        <f>IF(O206="","",ROUND(C206*(E206+G206)+O206,0))</f>
        <v/>
      </c>
      <c r="R206" s="10">
        <f>IF(Q206="","",IF(Q206-I206-J206&lt;=0,0,MAX(L206,IF(K206&gt;0,ROUNDUP((Q206-I206-J206)/K206,0)*K206,ROUNDUP(Q206-I206-J206,0)))))</f>
        <v/>
      </c>
      <c r="S206" s="11">
        <f>IF(OR(R206="",M206=""),"",R206*M206)</f>
        <v/>
      </c>
      <c r="T206" s="10">
        <f>IF(OR($A206="",C206="",C206&lt;=0),"",ROUND(I206/C206,0))</f>
        <v/>
      </c>
      <c r="U206" s="10">
        <f>IF(R206="","",IF(R206&gt;0,"De comandat",IF(AND(T206&lt;&gt;"",T206&gt;$D$3),"Surplus","Acoperit")))</f>
        <v/>
      </c>
    </row>
    <row r="207">
      <c r="A207" s="6" t="n"/>
      <c r="B207" s="6" t="n"/>
      <c r="C207" s="6" t="n"/>
      <c r="D207" s="6" t="n"/>
      <c r="E207" s="6" t="n"/>
      <c r="F207" s="6" t="n"/>
      <c r="G207" s="6" t="n"/>
      <c r="H207" s="7" t="n"/>
      <c r="I207" s="6" t="n"/>
      <c r="J207" s="6" t="n"/>
      <c r="K207" s="6" t="n"/>
      <c r="L207" s="6" t="n"/>
      <c r="M207" s="8" t="n"/>
      <c r="N207" s="9">
        <f>IF(OR($A207="",H207=""),"",NORMSINV(H207))</f>
        <v/>
      </c>
      <c r="O207" s="10">
        <f>IF(OR($A207="",N207="",C207=""),"",ROUNDUP(N207*SQRT((E207+G207)*D207^2+C207^2*F207^2),0))</f>
        <v/>
      </c>
      <c r="P207" s="10">
        <f>IF(O207="","",ROUND(C207*E207+O207,0))</f>
        <v/>
      </c>
      <c r="Q207" s="10">
        <f>IF(O207="","",ROUND(C207*(E207+G207)+O207,0))</f>
        <v/>
      </c>
      <c r="R207" s="10">
        <f>IF(Q207="","",IF(Q207-I207-J207&lt;=0,0,MAX(L207,IF(K207&gt;0,ROUNDUP((Q207-I207-J207)/K207,0)*K207,ROUNDUP(Q207-I207-J207,0)))))</f>
        <v/>
      </c>
      <c r="S207" s="11">
        <f>IF(OR(R207="",M207=""),"",R207*M207)</f>
        <v/>
      </c>
      <c r="T207" s="10">
        <f>IF(OR($A207="",C207="",C207&lt;=0),"",ROUND(I207/C207,0))</f>
        <v/>
      </c>
      <c r="U207" s="10">
        <f>IF(R207="","",IF(R207&gt;0,"De comandat",IF(AND(T207&lt;&gt;"",T207&gt;$D$3),"Surplus","Acoperit")))</f>
        <v/>
      </c>
    </row>
    <row r="208">
      <c r="A208" s="6" t="n"/>
      <c r="B208" s="6" t="n"/>
      <c r="C208" s="6" t="n"/>
      <c r="D208" s="6" t="n"/>
      <c r="E208" s="6" t="n"/>
      <c r="F208" s="6" t="n"/>
      <c r="G208" s="6" t="n"/>
      <c r="H208" s="7" t="n"/>
      <c r="I208" s="6" t="n"/>
      <c r="J208" s="6" t="n"/>
      <c r="K208" s="6" t="n"/>
      <c r="L208" s="6" t="n"/>
      <c r="M208" s="8" t="n"/>
      <c r="N208" s="9">
        <f>IF(OR($A208="",H208=""),"",NORMSINV(H208))</f>
        <v/>
      </c>
      <c r="O208" s="10">
        <f>IF(OR($A208="",N208="",C208=""),"",ROUNDUP(N208*SQRT((E208+G208)*D208^2+C208^2*F208^2),0))</f>
        <v/>
      </c>
      <c r="P208" s="10">
        <f>IF(O208="","",ROUND(C208*E208+O208,0))</f>
        <v/>
      </c>
      <c r="Q208" s="10">
        <f>IF(O208="","",ROUND(C208*(E208+G208)+O208,0))</f>
        <v/>
      </c>
      <c r="R208" s="10">
        <f>IF(Q208="","",IF(Q208-I208-J208&lt;=0,0,MAX(L208,IF(K208&gt;0,ROUNDUP((Q208-I208-J208)/K208,0)*K208,ROUNDUP(Q208-I208-J208,0)))))</f>
        <v/>
      </c>
      <c r="S208" s="11">
        <f>IF(OR(R208="",M208=""),"",R208*M208)</f>
        <v/>
      </c>
      <c r="T208" s="10">
        <f>IF(OR($A208="",C208="",C208&lt;=0),"",ROUND(I208/C208,0))</f>
        <v/>
      </c>
      <c r="U208" s="10">
        <f>IF(R208="","",IF(R208&gt;0,"De comandat",IF(AND(T208&lt;&gt;"",T208&gt;$D$3),"Surplus","Acoperit")))</f>
        <v/>
      </c>
    </row>
    <row r="209">
      <c r="A209" s="6" t="n"/>
      <c r="B209" s="6" t="n"/>
      <c r="C209" s="6" t="n"/>
      <c r="D209" s="6" t="n"/>
      <c r="E209" s="6" t="n"/>
      <c r="F209" s="6" t="n"/>
      <c r="G209" s="6" t="n"/>
      <c r="H209" s="7" t="n"/>
      <c r="I209" s="6" t="n"/>
      <c r="J209" s="6" t="n"/>
      <c r="K209" s="6" t="n"/>
      <c r="L209" s="6" t="n"/>
      <c r="M209" s="8" t="n"/>
      <c r="N209" s="9">
        <f>IF(OR($A209="",H209=""),"",NORMSINV(H209))</f>
        <v/>
      </c>
      <c r="O209" s="10">
        <f>IF(OR($A209="",N209="",C209=""),"",ROUNDUP(N209*SQRT((E209+G209)*D209^2+C209^2*F209^2),0))</f>
        <v/>
      </c>
      <c r="P209" s="10">
        <f>IF(O209="","",ROUND(C209*E209+O209,0))</f>
        <v/>
      </c>
      <c r="Q209" s="10">
        <f>IF(O209="","",ROUND(C209*(E209+G209)+O209,0))</f>
        <v/>
      </c>
      <c r="R209" s="10">
        <f>IF(Q209="","",IF(Q209-I209-J209&lt;=0,0,MAX(L209,IF(K209&gt;0,ROUNDUP((Q209-I209-J209)/K209,0)*K209,ROUNDUP(Q209-I209-J209,0)))))</f>
        <v/>
      </c>
      <c r="S209" s="11">
        <f>IF(OR(R209="",M209=""),"",R209*M209)</f>
        <v/>
      </c>
      <c r="T209" s="10">
        <f>IF(OR($A209="",C209="",C209&lt;=0),"",ROUND(I209/C209,0))</f>
        <v/>
      </c>
      <c r="U209" s="10">
        <f>IF(R209="","",IF(R209&gt;0,"De comandat",IF(AND(T209&lt;&gt;"",T209&gt;$D$3),"Surplus","Acoperit")))</f>
        <v/>
      </c>
    </row>
    <row r="210">
      <c r="A210" s="6" t="n"/>
      <c r="B210" s="6" t="n"/>
      <c r="C210" s="6" t="n"/>
      <c r="D210" s="6" t="n"/>
      <c r="E210" s="6" t="n"/>
      <c r="F210" s="6" t="n"/>
      <c r="G210" s="6" t="n"/>
      <c r="H210" s="7" t="n"/>
      <c r="I210" s="6" t="n"/>
      <c r="J210" s="6" t="n"/>
      <c r="K210" s="6" t="n"/>
      <c r="L210" s="6" t="n"/>
      <c r="M210" s="8" t="n"/>
      <c r="N210" s="9">
        <f>IF(OR($A210="",H210=""),"",NORMSINV(H210))</f>
        <v/>
      </c>
      <c r="O210" s="10">
        <f>IF(OR($A210="",N210="",C210=""),"",ROUNDUP(N210*SQRT((E210+G210)*D210^2+C210^2*F210^2),0))</f>
        <v/>
      </c>
      <c r="P210" s="10">
        <f>IF(O210="","",ROUND(C210*E210+O210,0))</f>
        <v/>
      </c>
      <c r="Q210" s="10">
        <f>IF(O210="","",ROUND(C210*(E210+G210)+O210,0))</f>
        <v/>
      </c>
      <c r="R210" s="10">
        <f>IF(Q210="","",IF(Q210-I210-J210&lt;=0,0,MAX(L210,IF(K210&gt;0,ROUNDUP((Q210-I210-J210)/K210,0)*K210,ROUNDUP(Q210-I210-J210,0)))))</f>
        <v/>
      </c>
      <c r="S210" s="11">
        <f>IF(OR(R210="",M210=""),"",R210*M210)</f>
        <v/>
      </c>
      <c r="T210" s="10">
        <f>IF(OR($A210="",C210="",C210&lt;=0),"",ROUND(I210/C210,0))</f>
        <v/>
      </c>
      <c r="U210" s="10">
        <f>IF(R210="","",IF(R210&gt;0,"De comandat",IF(AND(T210&lt;&gt;"",T210&gt;$D$3),"Surplus","Acoperit")))</f>
        <v/>
      </c>
    </row>
    <row r="211">
      <c r="A211" s="6" t="n"/>
      <c r="B211" s="6" t="n"/>
      <c r="C211" s="6" t="n"/>
      <c r="D211" s="6" t="n"/>
      <c r="E211" s="6" t="n"/>
      <c r="F211" s="6" t="n"/>
      <c r="G211" s="6" t="n"/>
      <c r="H211" s="7" t="n"/>
      <c r="I211" s="6" t="n"/>
      <c r="J211" s="6" t="n"/>
      <c r="K211" s="6" t="n"/>
      <c r="L211" s="6" t="n"/>
      <c r="M211" s="8" t="n"/>
      <c r="N211" s="9">
        <f>IF(OR($A211="",H211=""),"",NORMSINV(H211))</f>
        <v/>
      </c>
      <c r="O211" s="10">
        <f>IF(OR($A211="",N211="",C211=""),"",ROUNDUP(N211*SQRT((E211+G211)*D211^2+C211^2*F211^2),0))</f>
        <v/>
      </c>
      <c r="P211" s="10">
        <f>IF(O211="","",ROUND(C211*E211+O211,0))</f>
        <v/>
      </c>
      <c r="Q211" s="10">
        <f>IF(O211="","",ROUND(C211*(E211+G211)+O211,0))</f>
        <v/>
      </c>
      <c r="R211" s="10">
        <f>IF(Q211="","",IF(Q211-I211-J211&lt;=0,0,MAX(L211,IF(K211&gt;0,ROUNDUP((Q211-I211-J211)/K211,0)*K211,ROUNDUP(Q211-I211-J211,0)))))</f>
        <v/>
      </c>
      <c r="S211" s="11">
        <f>IF(OR(R211="",M211=""),"",R211*M211)</f>
        <v/>
      </c>
      <c r="T211" s="10">
        <f>IF(OR($A211="",C211="",C211&lt;=0),"",ROUND(I211/C211,0))</f>
        <v/>
      </c>
      <c r="U211" s="10">
        <f>IF(R211="","",IF(R211&gt;0,"De comandat",IF(AND(T211&lt;&gt;"",T211&gt;$D$3),"Surplus","Acoperit")))</f>
        <v/>
      </c>
    </row>
    <row r="212">
      <c r="A212" s="6" t="n"/>
      <c r="B212" s="6" t="n"/>
      <c r="C212" s="6" t="n"/>
      <c r="D212" s="6" t="n"/>
      <c r="E212" s="6" t="n"/>
      <c r="F212" s="6" t="n"/>
      <c r="G212" s="6" t="n"/>
      <c r="H212" s="7" t="n"/>
      <c r="I212" s="6" t="n"/>
      <c r="J212" s="6" t="n"/>
      <c r="K212" s="6" t="n"/>
      <c r="L212" s="6" t="n"/>
      <c r="M212" s="8" t="n"/>
      <c r="N212" s="9">
        <f>IF(OR($A212="",H212=""),"",NORMSINV(H212))</f>
        <v/>
      </c>
      <c r="O212" s="10">
        <f>IF(OR($A212="",N212="",C212=""),"",ROUNDUP(N212*SQRT((E212+G212)*D212^2+C212^2*F212^2),0))</f>
        <v/>
      </c>
      <c r="P212" s="10">
        <f>IF(O212="","",ROUND(C212*E212+O212,0))</f>
        <v/>
      </c>
      <c r="Q212" s="10">
        <f>IF(O212="","",ROUND(C212*(E212+G212)+O212,0))</f>
        <v/>
      </c>
      <c r="R212" s="10">
        <f>IF(Q212="","",IF(Q212-I212-J212&lt;=0,0,MAX(L212,IF(K212&gt;0,ROUNDUP((Q212-I212-J212)/K212,0)*K212,ROUNDUP(Q212-I212-J212,0)))))</f>
        <v/>
      </c>
      <c r="S212" s="11">
        <f>IF(OR(R212="",M212=""),"",R212*M212)</f>
        <v/>
      </c>
      <c r="T212" s="10">
        <f>IF(OR($A212="",C212="",C212&lt;=0),"",ROUND(I212/C212,0))</f>
        <v/>
      </c>
      <c r="U212" s="10">
        <f>IF(R212="","",IF(R212&gt;0,"De comandat",IF(AND(T212&lt;&gt;"",T212&gt;$D$3),"Surplus","Acoperit")))</f>
        <v/>
      </c>
    </row>
    <row r="213">
      <c r="A213" s="6" t="n"/>
      <c r="B213" s="6" t="n"/>
      <c r="C213" s="6" t="n"/>
      <c r="D213" s="6" t="n"/>
      <c r="E213" s="6" t="n"/>
      <c r="F213" s="6" t="n"/>
      <c r="G213" s="6" t="n"/>
      <c r="H213" s="7" t="n"/>
      <c r="I213" s="6" t="n"/>
      <c r="J213" s="6" t="n"/>
      <c r="K213" s="6" t="n"/>
      <c r="L213" s="6" t="n"/>
      <c r="M213" s="8" t="n"/>
      <c r="N213" s="9">
        <f>IF(OR($A213="",H213=""),"",NORMSINV(H213))</f>
        <v/>
      </c>
      <c r="O213" s="10">
        <f>IF(OR($A213="",N213="",C213=""),"",ROUNDUP(N213*SQRT((E213+G213)*D213^2+C213^2*F213^2),0))</f>
        <v/>
      </c>
      <c r="P213" s="10">
        <f>IF(O213="","",ROUND(C213*E213+O213,0))</f>
        <v/>
      </c>
      <c r="Q213" s="10">
        <f>IF(O213="","",ROUND(C213*(E213+G213)+O213,0))</f>
        <v/>
      </c>
      <c r="R213" s="10">
        <f>IF(Q213="","",IF(Q213-I213-J213&lt;=0,0,MAX(L213,IF(K213&gt;0,ROUNDUP((Q213-I213-J213)/K213,0)*K213,ROUNDUP(Q213-I213-J213,0)))))</f>
        <v/>
      </c>
      <c r="S213" s="11">
        <f>IF(OR(R213="",M213=""),"",R213*M213)</f>
        <v/>
      </c>
      <c r="T213" s="10">
        <f>IF(OR($A213="",C213="",C213&lt;=0),"",ROUND(I213/C213,0))</f>
        <v/>
      </c>
      <c r="U213" s="10">
        <f>IF(R213="","",IF(R213&gt;0,"De comandat",IF(AND(T213&lt;&gt;"",T213&gt;$D$3),"Surplus","Acoperit")))</f>
        <v/>
      </c>
    </row>
    <row r="214">
      <c r="A214" s="6" t="n"/>
      <c r="B214" s="6" t="n"/>
      <c r="C214" s="6" t="n"/>
      <c r="D214" s="6" t="n"/>
      <c r="E214" s="6" t="n"/>
      <c r="F214" s="6" t="n"/>
      <c r="G214" s="6" t="n"/>
      <c r="H214" s="7" t="n"/>
      <c r="I214" s="6" t="n"/>
      <c r="J214" s="6" t="n"/>
      <c r="K214" s="6" t="n"/>
      <c r="L214" s="6" t="n"/>
      <c r="M214" s="8" t="n"/>
      <c r="N214" s="9">
        <f>IF(OR($A214="",H214=""),"",NORMSINV(H214))</f>
        <v/>
      </c>
      <c r="O214" s="10">
        <f>IF(OR($A214="",N214="",C214=""),"",ROUNDUP(N214*SQRT((E214+G214)*D214^2+C214^2*F214^2),0))</f>
        <v/>
      </c>
      <c r="P214" s="10">
        <f>IF(O214="","",ROUND(C214*E214+O214,0))</f>
        <v/>
      </c>
      <c r="Q214" s="10">
        <f>IF(O214="","",ROUND(C214*(E214+G214)+O214,0))</f>
        <v/>
      </c>
      <c r="R214" s="10">
        <f>IF(Q214="","",IF(Q214-I214-J214&lt;=0,0,MAX(L214,IF(K214&gt;0,ROUNDUP((Q214-I214-J214)/K214,0)*K214,ROUNDUP(Q214-I214-J214,0)))))</f>
        <v/>
      </c>
      <c r="S214" s="11">
        <f>IF(OR(R214="",M214=""),"",R214*M214)</f>
        <v/>
      </c>
      <c r="T214" s="10">
        <f>IF(OR($A214="",C214="",C214&lt;=0),"",ROUND(I214/C214,0))</f>
        <v/>
      </c>
      <c r="U214" s="10">
        <f>IF(R214="","",IF(R214&gt;0,"De comandat",IF(AND(T214&lt;&gt;"",T214&gt;$D$3),"Surplus","Acoperit")))</f>
        <v/>
      </c>
    </row>
    <row r="215">
      <c r="A215" s="6" t="n"/>
      <c r="B215" s="6" t="n"/>
      <c r="C215" s="6" t="n"/>
      <c r="D215" s="6" t="n"/>
      <c r="E215" s="6" t="n"/>
      <c r="F215" s="6" t="n"/>
      <c r="G215" s="6" t="n"/>
      <c r="H215" s="7" t="n"/>
      <c r="I215" s="6" t="n"/>
      <c r="J215" s="6" t="n"/>
      <c r="K215" s="6" t="n"/>
      <c r="L215" s="6" t="n"/>
      <c r="M215" s="8" t="n"/>
      <c r="N215" s="9">
        <f>IF(OR($A215="",H215=""),"",NORMSINV(H215))</f>
        <v/>
      </c>
      <c r="O215" s="10">
        <f>IF(OR($A215="",N215="",C215=""),"",ROUNDUP(N215*SQRT((E215+G215)*D215^2+C215^2*F215^2),0))</f>
        <v/>
      </c>
      <c r="P215" s="10">
        <f>IF(O215="","",ROUND(C215*E215+O215,0))</f>
        <v/>
      </c>
      <c r="Q215" s="10">
        <f>IF(O215="","",ROUND(C215*(E215+G215)+O215,0))</f>
        <v/>
      </c>
      <c r="R215" s="10">
        <f>IF(Q215="","",IF(Q215-I215-J215&lt;=0,0,MAX(L215,IF(K215&gt;0,ROUNDUP((Q215-I215-J215)/K215,0)*K215,ROUNDUP(Q215-I215-J215,0)))))</f>
        <v/>
      </c>
      <c r="S215" s="11">
        <f>IF(OR(R215="",M215=""),"",R215*M215)</f>
        <v/>
      </c>
      <c r="T215" s="10">
        <f>IF(OR($A215="",C215="",C215&lt;=0),"",ROUND(I215/C215,0))</f>
        <v/>
      </c>
      <c r="U215" s="10">
        <f>IF(R215="","",IF(R215&gt;0,"De comandat",IF(AND(T215&lt;&gt;"",T215&gt;$D$3),"Surplus","Acoperit")))</f>
        <v/>
      </c>
    </row>
    <row r="216">
      <c r="A216" s="6" t="n"/>
      <c r="B216" s="6" t="n"/>
      <c r="C216" s="6" t="n"/>
      <c r="D216" s="6" t="n"/>
      <c r="E216" s="6" t="n"/>
      <c r="F216" s="6" t="n"/>
      <c r="G216" s="6" t="n"/>
      <c r="H216" s="7" t="n"/>
      <c r="I216" s="6" t="n"/>
      <c r="J216" s="6" t="n"/>
      <c r="K216" s="6" t="n"/>
      <c r="L216" s="6" t="n"/>
      <c r="M216" s="8" t="n"/>
      <c r="N216" s="9">
        <f>IF(OR($A216="",H216=""),"",NORMSINV(H216))</f>
        <v/>
      </c>
      <c r="O216" s="10">
        <f>IF(OR($A216="",N216="",C216=""),"",ROUNDUP(N216*SQRT((E216+G216)*D216^2+C216^2*F216^2),0))</f>
        <v/>
      </c>
      <c r="P216" s="10">
        <f>IF(O216="","",ROUND(C216*E216+O216,0))</f>
        <v/>
      </c>
      <c r="Q216" s="10">
        <f>IF(O216="","",ROUND(C216*(E216+G216)+O216,0))</f>
        <v/>
      </c>
      <c r="R216" s="10">
        <f>IF(Q216="","",IF(Q216-I216-J216&lt;=0,0,MAX(L216,IF(K216&gt;0,ROUNDUP((Q216-I216-J216)/K216,0)*K216,ROUNDUP(Q216-I216-J216,0)))))</f>
        <v/>
      </c>
      <c r="S216" s="11">
        <f>IF(OR(R216="",M216=""),"",R216*M216)</f>
        <v/>
      </c>
      <c r="T216" s="10">
        <f>IF(OR($A216="",C216="",C216&lt;=0),"",ROUND(I216/C216,0))</f>
        <v/>
      </c>
      <c r="U216" s="10">
        <f>IF(R216="","",IF(R216&gt;0,"De comandat",IF(AND(T216&lt;&gt;"",T216&gt;$D$3),"Surplus","Acoperit")))</f>
        <v/>
      </c>
    </row>
    <row r="217">
      <c r="A217" s="6" t="n"/>
      <c r="B217" s="6" t="n"/>
      <c r="C217" s="6" t="n"/>
      <c r="D217" s="6" t="n"/>
      <c r="E217" s="6" t="n"/>
      <c r="F217" s="6" t="n"/>
      <c r="G217" s="6" t="n"/>
      <c r="H217" s="7" t="n"/>
      <c r="I217" s="6" t="n"/>
      <c r="J217" s="6" t="n"/>
      <c r="K217" s="6" t="n"/>
      <c r="L217" s="6" t="n"/>
      <c r="M217" s="8" t="n"/>
      <c r="N217" s="9">
        <f>IF(OR($A217="",H217=""),"",NORMSINV(H217))</f>
        <v/>
      </c>
      <c r="O217" s="10">
        <f>IF(OR($A217="",N217="",C217=""),"",ROUNDUP(N217*SQRT((E217+G217)*D217^2+C217^2*F217^2),0))</f>
        <v/>
      </c>
      <c r="P217" s="10">
        <f>IF(O217="","",ROUND(C217*E217+O217,0))</f>
        <v/>
      </c>
      <c r="Q217" s="10">
        <f>IF(O217="","",ROUND(C217*(E217+G217)+O217,0))</f>
        <v/>
      </c>
      <c r="R217" s="10">
        <f>IF(Q217="","",IF(Q217-I217-J217&lt;=0,0,MAX(L217,IF(K217&gt;0,ROUNDUP((Q217-I217-J217)/K217,0)*K217,ROUNDUP(Q217-I217-J217,0)))))</f>
        <v/>
      </c>
      <c r="S217" s="11">
        <f>IF(OR(R217="",M217=""),"",R217*M217)</f>
        <v/>
      </c>
      <c r="T217" s="10">
        <f>IF(OR($A217="",C217="",C217&lt;=0),"",ROUND(I217/C217,0))</f>
        <v/>
      </c>
      <c r="U217" s="10">
        <f>IF(R217="","",IF(R217&gt;0,"De comandat",IF(AND(T217&lt;&gt;"",T217&gt;$D$3),"Surplus","Acoperit")))</f>
        <v/>
      </c>
    </row>
    <row r="218">
      <c r="A218" s="6" t="n"/>
      <c r="B218" s="6" t="n"/>
      <c r="C218" s="6" t="n"/>
      <c r="D218" s="6" t="n"/>
      <c r="E218" s="6" t="n"/>
      <c r="F218" s="6" t="n"/>
      <c r="G218" s="6" t="n"/>
      <c r="H218" s="7" t="n"/>
      <c r="I218" s="6" t="n"/>
      <c r="J218" s="6" t="n"/>
      <c r="K218" s="6" t="n"/>
      <c r="L218" s="6" t="n"/>
      <c r="M218" s="8" t="n"/>
      <c r="N218" s="9">
        <f>IF(OR($A218="",H218=""),"",NORMSINV(H218))</f>
        <v/>
      </c>
      <c r="O218" s="10">
        <f>IF(OR($A218="",N218="",C218=""),"",ROUNDUP(N218*SQRT((E218+G218)*D218^2+C218^2*F218^2),0))</f>
        <v/>
      </c>
      <c r="P218" s="10">
        <f>IF(O218="","",ROUND(C218*E218+O218,0))</f>
        <v/>
      </c>
      <c r="Q218" s="10">
        <f>IF(O218="","",ROUND(C218*(E218+G218)+O218,0))</f>
        <v/>
      </c>
      <c r="R218" s="10">
        <f>IF(Q218="","",IF(Q218-I218-J218&lt;=0,0,MAX(L218,IF(K218&gt;0,ROUNDUP((Q218-I218-J218)/K218,0)*K218,ROUNDUP(Q218-I218-J218,0)))))</f>
        <v/>
      </c>
      <c r="S218" s="11">
        <f>IF(OR(R218="",M218=""),"",R218*M218)</f>
        <v/>
      </c>
      <c r="T218" s="10">
        <f>IF(OR($A218="",C218="",C218&lt;=0),"",ROUND(I218/C218,0))</f>
        <v/>
      </c>
      <c r="U218" s="10">
        <f>IF(R218="","",IF(R218&gt;0,"De comandat",IF(AND(T218&lt;&gt;"",T218&gt;$D$3),"Surplus","Acoperit")))</f>
        <v/>
      </c>
    </row>
    <row r="219">
      <c r="A219" s="6" t="n"/>
      <c r="B219" s="6" t="n"/>
      <c r="C219" s="6" t="n"/>
      <c r="D219" s="6" t="n"/>
      <c r="E219" s="6" t="n"/>
      <c r="F219" s="6" t="n"/>
      <c r="G219" s="6" t="n"/>
      <c r="H219" s="7" t="n"/>
      <c r="I219" s="6" t="n"/>
      <c r="J219" s="6" t="n"/>
      <c r="K219" s="6" t="n"/>
      <c r="L219" s="6" t="n"/>
      <c r="M219" s="8" t="n"/>
      <c r="N219" s="9">
        <f>IF(OR($A219="",H219=""),"",NORMSINV(H219))</f>
        <v/>
      </c>
      <c r="O219" s="10">
        <f>IF(OR($A219="",N219="",C219=""),"",ROUNDUP(N219*SQRT((E219+G219)*D219^2+C219^2*F219^2),0))</f>
        <v/>
      </c>
      <c r="P219" s="10">
        <f>IF(O219="","",ROUND(C219*E219+O219,0))</f>
        <v/>
      </c>
      <c r="Q219" s="10">
        <f>IF(O219="","",ROUND(C219*(E219+G219)+O219,0))</f>
        <v/>
      </c>
      <c r="R219" s="10">
        <f>IF(Q219="","",IF(Q219-I219-J219&lt;=0,0,MAX(L219,IF(K219&gt;0,ROUNDUP((Q219-I219-J219)/K219,0)*K219,ROUNDUP(Q219-I219-J219,0)))))</f>
        <v/>
      </c>
      <c r="S219" s="11">
        <f>IF(OR(R219="",M219=""),"",R219*M219)</f>
        <v/>
      </c>
      <c r="T219" s="10">
        <f>IF(OR($A219="",C219="",C219&lt;=0),"",ROUND(I219/C219,0))</f>
        <v/>
      </c>
      <c r="U219" s="10">
        <f>IF(R219="","",IF(R219&gt;0,"De comandat",IF(AND(T219&lt;&gt;"",T219&gt;$D$3),"Surplus","Acoperit")))</f>
        <v/>
      </c>
    </row>
    <row r="220">
      <c r="A220" s="6" t="n"/>
      <c r="B220" s="6" t="n"/>
      <c r="C220" s="6" t="n"/>
      <c r="D220" s="6" t="n"/>
      <c r="E220" s="6" t="n"/>
      <c r="F220" s="6" t="n"/>
      <c r="G220" s="6" t="n"/>
      <c r="H220" s="7" t="n"/>
      <c r="I220" s="6" t="n"/>
      <c r="J220" s="6" t="n"/>
      <c r="K220" s="6" t="n"/>
      <c r="L220" s="6" t="n"/>
      <c r="M220" s="8" t="n"/>
      <c r="N220" s="9">
        <f>IF(OR($A220="",H220=""),"",NORMSINV(H220))</f>
        <v/>
      </c>
      <c r="O220" s="10">
        <f>IF(OR($A220="",N220="",C220=""),"",ROUNDUP(N220*SQRT((E220+G220)*D220^2+C220^2*F220^2),0))</f>
        <v/>
      </c>
      <c r="P220" s="10">
        <f>IF(O220="","",ROUND(C220*E220+O220,0))</f>
        <v/>
      </c>
      <c r="Q220" s="10">
        <f>IF(O220="","",ROUND(C220*(E220+G220)+O220,0))</f>
        <v/>
      </c>
      <c r="R220" s="10">
        <f>IF(Q220="","",IF(Q220-I220-J220&lt;=0,0,MAX(L220,IF(K220&gt;0,ROUNDUP((Q220-I220-J220)/K220,0)*K220,ROUNDUP(Q220-I220-J220,0)))))</f>
        <v/>
      </c>
      <c r="S220" s="11">
        <f>IF(OR(R220="",M220=""),"",R220*M220)</f>
        <v/>
      </c>
      <c r="T220" s="10">
        <f>IF(OR($A220="",C220="",C220&lt;=0),"",ROUND(I220/C220,0))</f>
        <v/>
      </c>
      <c r="U220" s="10">
        <f>IF(R220="","",IF(R220&gt;0,"De comandat",IF(AND(T220&lt;&gt;"",T220&gt;$D$3),"Surplus","Acoperit")))</f>
        <v/>
      </c>
    </row>
    <row r="221">
      <c r="A221" s="6" t="n"/>
      <c r="B221" s="6" t="n"/>
      <c r="C221" s="6" t="n"/>
      <c r="D221" s="6" t="n"/>
      <c r="E221" s="6" t="n"/>
      <c r="F221" s="6" t="n"/>
      <c r="G221" s="6" t="n"/>
      <c r="H221" s="7" t="n"/>
      <c r="I221" s="6" t="n"/>
      <c r="J221" s="6" t="n"/>
      <c r="K221" s="6" t="n"/>
      <c r="L221" s="6" t="n"/>
      <c r="M221" s="8" t="n"/>
      <c r="N221" s="9">
        <f>IF(OR($A221="",H221=""),"",NORMSINV(H221))</f>
        <v/>
      </c>
      <c r="O221" s="10">
        <f>IF(OR($A221="",N221="",C221=""),"",ROUNDUP(N221*SQRT((E221+G221)*D221^2+C221^2*F221^2),0))</f>
        <v/>
      </c>
      <c r="P221" s="10">
        <f>IF(O221="","",ROUND(C221*E221+O221,0))</f>
        <v/>
      </c>
      <c r="Q221" s="10">
        <f>IF(O221="","",ROUND(C221*(E221+G221)+O221,0))</f>
        <v/>
      </c>
      <c r="R221" s="10">
        <f>IF(Q221="","",IF(Q221-I221-J221&lt;=0,0,MAX(L221,IF(K221&gt;0,ROUNDUP((Q221-I221-J221)/K221,0)*K221,ROUNDUP(Q221-I221-J221,0)))))</f>
        <v/>
      </c>
      <c r="S221" s="11">
        <f>IF(OR(R221="",M221=""),"",R221*M221)</f>
        <v/>
      </c>
      <c r="T221" s="10">
        <f>IF(OR($A221="",C221="",C221&lt;=0),"",ROUND(I221/C221,0))</f>
        <v/>
      </c>
      <c r="U221" s="10">
        <f>IF(R221="","",IF(R221&gt;0,"De comandat",IF(AND(T221&lt;&gt;"",T221&gt;$D$3),"Surplus","Acoperit")))</f>
        <v/>
      </c>
    </row>
    <row r="222">
      <c r="A222" s="6" t="n"/>
      <c r="B222" s="6" t="n"/>
      <c r="C222" s="6" t="n"/>
      <c r="D222" s="6" t="n"/>
      <c r="E222" s="6" t="n"/>
      <c r="F222" s="6" t="n"/>
      <c r="G222" s="6" t="n"/>
      <c r="H222" s="7" t="n"/>
      <c r="I222" s="6" t="n"/>
      <c r="J222" s="6" t="n"/>
      <c r="K222" s="6" t="n"/>
      <c r="L222" s="6" t="n"/>
      <c r="M222" s="8" t="n"/>
      <c r="N222" s="9">
        <f>IF(OR($A222="",H222=""),"",NORMSINV(H222))</f>
        <v/>
      </c>
      <c r="O222" s="10">
        <f>IF(OR($A222="",N222="",C222=""),"",ROUNDUP(N222*SQRT((E222+G222)*D222^2+C222^2*F222^2),0))</f>
        <v/>
      </c>
      <c r="P222" s="10">
        <f>IF(O222="","",ROUND(C222*E222+O222,0))</f>
        <v/>
      </c>
      <c r="Q222" s="10">
        <f>IF(O222="","",ROUND(C222*(E222+G222)+O222,0))</f>
        <v/>
      </c>
      <c r="R222" s="10">
        <f>IF(Q222="","",IF(Q222-I222-J222&lt;=0,0,MAX(L222,IF(K222&gt;0,ROUNDUP((Q222-I222-J222)/K222,0)*K222,ROUNDUP(Q222-I222-J222,0)))))</f>
        <v/>
      </c>
      <c r="S222" s="11">
        <f>IF(OR(R222="",M222=""),"",R222*M222)</f>
        <v/>
      </c>
      <c r="T222" s="10">
        <f>IF(OR($A222="",C222="",C222&lt;=0),"",ROUND(I222/C222,0))</f>
        <v/>
      </c>
      <c r="U222" s="10">
        <f>IF(R222="","",IF(R222&gt;0,"De comandat",IF(AND(T222&lt;&gt;"",T222&gt;$D$3),"Surplus","Acoperit")))</f>
        <v/>
      </c>
    </row>
    <row r="223">
      <c r="A223" s="6" t="n"/>
      <c r="B223" s="6" t="n"/>
      <c r="C223" s="6" t="n"/>
      <c r="D223" s="6" t="n"/>
      <c r="E223" s="6" t="n"/>
      <c r="F223" s="6" t="n"/>
      <c r="G223" s="6" t="n"/>
      <c r="H223" s="7" t="n"/>
      <c r="I223" s="6" t="n"/>
      <c r="J223" s="6" t="n"/>
      <c r="K223" s="6" t="n"/>
      <c r="L223" s="6" t="n"/>
      <c r="M223" s="8" t="n"/>
      <c r="N223" s="9">
        <f>IF(OR($A223="",H223=""),"",NORMSINV(H223))</f>
        <v/>
      </c>
      <c r="O223" s="10">
        <f>IF(OR($A223="",N223="",C223=""),"",ROUNDUP(N223*SQRT((E223+G223)*D223^2+C223^2*F223^2),0))</f>
        <v/>
      </c>
      <c r="P223" s="10">
        <f>IF(O223="","",ROUND(C223*E223+O223,0))</f>
        <v/>
      </c>
      <c r="Q223" s="10">
        <f>IF(O223="","",ROUND(C223*(E223+G223)+O223,0))</f>
        <v/>
      </c>
      <c r="R223" s="10">
        <f>IF(Q223="","",IF(Q223-I223-J223&lt;=0,0,MAX(L223,IF(K223&gt;0,ROUNDUP((Q223-I223-J223)/K223,0)*K223,ROUNDUP(Q223-I223-J223,0)))))</f>
        <v/>
      </c>
      <c r="S223" s="11">
        <f>IF(OR(R223="",M223=""),"",R223*M223)</f>
        <v/>
      </c>
      <c r="T223" s="10">
        <f>IF(OR($A223="",C223="",C223&lt;=0),"",ROUND(I223/C223,0))</f>
        <v/>
      </c>
      <c r="U223" s="10">
        <f>IF(R223="","",IF(R223&gt;0,"De comandat",IF(AND(T223&lt;&gt;"",T223&gt;$D$3),"Surplus","Acoperit")))</f>
        <v/>
      </c>
    </row>
    <row r="224">
      <c r="A224" s="6" t="n"/>
      <c r="B224" s="6" t="n"/>
      <c r="C224" s="6" t="n"/>
      <c r="D224" s="6" t="n"/>
      <c r="E224" s="6" t="n"/>
      <c r="F224" s="6" t="n"/>
      <c r="G224" s="6" t="n"/>
      <c r="H224" s="7" t="n"/>
      <c r="I224" s="6" t="n"/>
      <c r="J224" s="6" t="n"/>
      <c r="K224" s="6" t="n"/>
      <c r="L224" s="6" t="n"/>
      <c r="M224" s="8" t="n"/>
      <c r="N224" s="9">
        <f>IF(OR($A224="",H224=""),"",NORMSINV(H224))</f>
        <v/>
      </c>
      <c r="O224" s="10">
        <f>IF(OR($A224="",N224="",C224=""),"",ROUNDUP(N224*SQRT((E224+G224)*D224^2+C224^2*F224^2),0))</f>
        <v/>
      </c>
      <c r="P224" s="10">
        <f>IF(O224="","",ROUND(C224*E224+O224,0))</f>
        <v/>
      </c>
      <c r="Q224" s="10">
        <f>IF(O224="","",ROUND(C224*(E224+G224)+O224,0))</f>
        <v/>
      </c>
      <c r="R224" s="10">
        <f>IF(Q224="","",IF(Q224-I224-J224&lt;=0,0,MAX(L224,IF(K224&gt;0,ROUNDUP((Q224-I224-J224)/K224,0)*K224,ROUNDUP(Q224-I224-J224,0)))))</f>
        <v/>
      </c>
      <c r="S224" s="11">
        <f>IF(OR(R224="",M224=""),"",R224*M224)</f>
        <v/>
      </c>
      <c r="T224" s="10">
        <f>IF(OR($A224="",C224="",C224&lt;=0),"",ROUND(I224/C224,0))</f>
        <v/>
      </c>
      <c r="U224" s="10">
        <f>IF(R224="","",IF(R224&gt;0,"De comandat",IF(AND(T224&lt;&gt;"",T224&gt;$D$3),"Surplus","Acoperit")))</f>
        <v/>
      </c>
    </row>
    <row r="225">
      <c r="A225" s="6" t="n"/>
      <c r="B225" s="6" t="n"/>
      <c r="C225" s="6" t="n"/>
      <c r="D225" s="6" t="n"/>
      <c r="E225" s="6" t="n"/>
      <c r="F225" s="6" t="n"/>
      <c r="G225" s="6" t="n"/>
      <c r="H225" s="7" t="n"/>
      <c r="I225" s="6" t="n"/>
      <c r="J225" s="6" t="n"/>
      <c r="K225" s="6" t="n"/>
      <c r="L225" s="6" t="n"/>
      <c r="M225" s="8" t="n"/>
      <c r="N225" s="9">
        <f>IF(OR($A225="",H225=""),"",NORMSINV(H225))</f>
        <v/>
      </c>
      <c r="O225" s="10">
        <f>IF(OR($A225="",N225="",C225=""),"",ROUNDUP(N225*SQRT((E225+G225)*D225^2+C225^2*F225^2),0))</f>
        <v/>
      </c>
      <c r="P225" s="10">
        <f>IF(O225="","",ROUND(C225*E225+O225,0))</f>
        <v/>
      </c>
      <c r="Q225" s="10">
        <f>IF(O225="","",ROUND(C225*(E225+G225)+O225,0))</f>
        <v/>
      </c>
      <c r="R225" s="10">
        <f>IF(Q225="","",IF(Q225-I225-J225&lt;=0,0,MAX(L225,IF(K225&gt;0,ROUNDUP((Q225-I225-J225)/K225,0)*K225,ROUNDUP(Q225-I225-J225,0)))))</f>
        <v/>
      </c>
      <c r="S225" s="11">
        <f>IF(OR(R225="",M225=""),"",R225*M225)</f>
        <v/>
      </c>
      <c r="T225" s="10">
        <f>IF(OR($A225="",C225="",C225&lt;=0),"",ROUND(I225/C225,0))</f>
        <v/>
      </c>
      <c r="U225" s="10">
        <f>IF(R225="","",IF(R225&gt;0,"De comandat",IF(AND(T225&lt;&gt;"",T225&gt;$D$3),"Surplus","Acoperit")))</f>
        <v/>
      </c>
    </row>
    <row r="226">
      <c r="A226" s="6" t="n"/>
      <c r="B226" s="6" t="n"/>
      <c r="C226" s="6" t="n"/>
      <c r="D226" s="6" t="n"/>
      <c r="E226" s="6" t="n"/>
      <c r="F226" s="6" t="n"/>
      <c r="G226" s="6" t="n"/>
      <c r="H226" s="7" t="n"/>
      <c r="I226" s="6" t="n"/>
      <c r="J226" s="6" t="n"/>
      <c r="K226" s="6" t="n"/>
      <c r="L226" s="6" t="n"/>
      <c r="M226" s="8" t="n"/>
      <c r="N226" s="9">
        <f>IF(OR($A226="",H226=""),"",NORMSINV(H226))</f>
        <v/>
      </c>
      <c r="O226" s="10">
        <f>IF(OR($A226="",N226="",C226=""),"",ROUNDUP(N226*SQRT((E226+G226)*D226^2+C226^2*F226^2),0))</f>
        <v/>
      </c>
      <c r="P226" s="10">
        <f>IF(O226="","",ROUND(C226*E226+O226,0))</f>
        <v/>
      </c>
      <c r="Q226" s="10">
        <f>IF(O226="","",ROUND(C226*(E226+G226)+O226,0))</f>
        <v/>
      </c>
      <c r="R226" s="10">
        <f>IF(Q226="","",IF(Q226-I226-J226&lt;=0,0,MAX(L226,IF(K226&gt;0,ROUNDUP((Q226-I226-J226)/K226,0)*K226,ROUNDUP(Q226-I226-J226,0)))))</f>
        <v/>
      </c>
      <c r="S226" s="11">
        <f>IF(OR(R226="",M226=""),"",R226*M226)</f>
        <v/>
      </c>
      <c r="T226" s="10">
        <f>IF(OR($A226="",C226="",C226&lt;=0),"",ROUND(I226/C226,0))</f>
        <v/>
      </c>
      <c r="U226" s="10">
        <f>IF(R226="","",IF(R226&gt;0,"De comandat",IF(AND(T226&lt;&gt;"",T226&gt;$D$3),"Surplus","Acoperit")))</f>
        <v/>
      </c>
    </row>
    <row r="227">
      <c r="A227" s="6" t="n"/>
      <c r="B227" s="6" t="n"/>
      <c r="C227" s="6" t="n"/>
      <c r="D227" s="6" t="n"/>
      <c r="E227" s="6" t="n"/>
      <c r="F227" s="6" t="n"/>
      <c r="G227" s="6" t="n"/>
      <c r="H227" s="7" t="n"/>
      <c r="I227" s="6" t="n"/>
      <c r="J227" s="6" t="n"/>
      <c r="K227" s="6" t="n"/>
      <c r="L227" s="6" t="n"/>
      <c r="M227" s="8" t="n"/>
      <c r="N227" s="9">
        <f>IF(OR($A227="",H227=""),"",NORMSINV(H227))</f>
        <v/>
      </c>
      <c r="O227" s="10">
        <f>IF(OR($A227="",N227="",C227=""),"",ROUNDUP(N227*SQRT((E227+G227)*D227^2+C227^2*F227^2),0))</f>
        <v/>
      </c>
      <c r="P227" s="10">
        <f>IF(O227="","",ROUND(C227*E227+O227,0))</f>
        <v/>
      </c>
      <c r="Q227" s="10">
        <f>IF(O227="","",ROUND(C227*(E227+G227)+O227,0))</f>
        <v/>
      </c>
      <c r="R227" s="10">
        <f>IF(Q227="","",IF(Q227-I227-J227&lt;=0,0,MAX(L227,IF(K227&gt;0,ROUNDUP((Q227-I227-J227)/K227,0)*K227,ROUNDUP(Q227-I227-J227,0)))))</f>
        <v/>
      </c>
      <c r="S227" s="11">
        <f>IF(OR(R227="",M227=""),"",R227*M227)</f>
        <v/>
      </c>
      <c r="T227" s="10">
        <f>IF(OR($A227="",C227="",C227&lt;=0),"",ROUND(I227/C227,0))</f>
        <v/>
      </c>
      <c r="U227" s="10">
        <f>IF(R227="","",IF(R227&gt;0,"De comandat",IF(AND(T227&lt;&gt;"",T227&gt;$D$3),"Surplus","Acoperit")))</f>
        <v/>
      </c>
    </row>
    <row r="228">
      <c r="A228" s="6" t="n"/>
      <c r="B228" s="6" t="n"/>
      <c r="C228" s="6" t="n"/>
      <c r="D228" s="6" t="n"/>
      <c r="E228" s="6" t="n"/>
      <c r="F228" s="6" t="n"/>
      <c r="G228" s="6" t="n"/>
      <c r="H228" s="7" t="n"/>
      <c r="I228" s="6" t="n"/>
      <c r="J228" s="6" t="n"/>
      <c r="K228" s="6" t="n"/>
      <c r="L228" s="6" t="n"/>
      <c r="M228" s="8" t="n"/>
      <c r="N228" s="9">
        <f>IF(OR($A228="",H228=""),"",NORMSINV(H228))</f>
        <v/>
      </c>
      <c r="O228" s="10">
        <f>IF(OR($A228="",N228="",C228=""),"",ROUNDUP(N228*SQRT((E228+G228)*D228^2+C228^2*F228^2),0))</f>
        <v/>
      </c>
      <c r="P228" s="10">
        <f>IF(O228="","",ROUND(C228*E228+O228,0))</f>
        <v/>
      </c>
      <c r="Q228" s="10">
        <f>IF(O228="","",ROUND(C228*(E228+G228)+O228,0))</f>
        <v/>
      </c>
      <c r="R228" s="10">
        <f>IF(Q228="","",IF(Q228-I228-J228&lt;=0,0,MAX(L228,IF(K228&gt;0,ROUNDUP((Q228-I228-J228)/K228,0)*K228,ROUNDUP(Q228-I228-J228,0)))))</f>
        <v/>
      </c>
      <c r="S228" s="11">
        <f>IF(OR(R228="",M228=""),"",R228*M228)</f>
        <v/>
      </c>
      <c r="T228" s="10">
        <f>IF(OR($A228="",C228="",C228&lt;=0),"",ROUND(I228/C228,0))</f>
        <v/>
      </c>
      <c r="U228" s="10">
        <f>IF(R228="","",IF(R228&gt;0,"De comandat",IF(AND(T228&lt;&gt;"",T228&gt;$D$3),"Surplus","Acoperit")))</f>
        <v/>
      </c>
    </row>
    <row r="229">
      <c r="A229" s="6" t="n"/>
      <c r="B229" s="6" t="n"/>
      <c r="C229" s="6" t="n"/>
      <c r="D229" s="6" t="n"/>
      <c r="E229" s="6" t="n"/>
      <c r="F229" s="6" t="n"/>
      <c r="G229" s="6" t="n"/>
      <c r="H229" s="7" t="n"/>
      <c r="I229" s="6" t="n"/>
      <c r="J229" s="6" t="n"/>
      <c r="K229" s="6" t="n"/>
      <c r="L229" s="6" t="n"/>
      <c r="M229" s="8" t="n"/>
      <c r="N229" s="9">
        <f>IF(OR($A229="",H229=""),"",NORMSINV(H229))</f>
        <v/>
      </c>
      <c r="O229" s="10">
        <f>IF(OR($A229="",N229="",C229=""),"",ROUNDUP(N229*SQRT((E229+G229)*D229^2+C229^2*F229^2),0))</f>
        <v/>
      </c>
      <c r="P229" s="10">
        <f>IF(O229="","",ROUND(C229*E229+O229,0))</f>
        <v/>
      </c>
      <c r="Q229" s="10">
        <f>IF(O229="","",ROUND(C229*(E229+G229)+O229,0))</f>
        <v/>
      </c>
      <c r="R229" s="10">
        <f>IF(Q229="","",IF(Q229-I229-J229&lt;=0,0,MAX(L229,IF(K229&gt;0,ROUNDUP((Q229-I229-J229)/K229,0)*K229,ROUNDUP(Q229-I229-J229,0)))))</f>
        <v/>
      </c>
      <c r="S229" s="11">
        <f>IF(OR(R229="",M229=""),"",R229*M229)</f>
        <v/>
      </c>
      <c r="T229" s="10">
        <f>IF(OR($A229="",C229="",C229&lt;=0),"",ROUND(I229/C229,0))</f>
        <v/>
      </c>
      <c r="U229" s="10">
        <f>IF(R229="","",IF(R229&gt;0,"De comandat",IF(AND(T229&lt;&gt;"",T229&gt;$D$3),"Surplus","Acoperit")))</f>
        <v/>
      </c>
    </row>
    <row r="230">
      <c r="A230" s="6" t="n"/>
      <c r="B230" s="6" t="n"/>
      <c r="C230" s="6" t="n"/>
      <c r="D230" s="6" t="n"/>
      <c r="E230" s="6" t="n"/>
      <c r="F230" s="6" t="n"/>
      <c r="G230" s="6" t="n"/>
      <c r="H230" s="7" t="n"/>
      <c r="I230" s="6" t="n"/>
      <c r="J230" s="6" t="n"/>
      <c r="K230" s="6" t="n"/>
      <c r="L230" s="6" t="n"/>
      <c r="M230" s="8" t="n"/>
      <c r="N230" s="9">
        <f>IF(OR($A230="",H230=""),"",NORMSINV(H230))</f>
        <v/>
      </c>
      <c r="O230" s="10">
        <f>IF(OR($A230="",N230="",C230=""),"",ROUNDUP(N230*SQRT((E230+G230)*D230^2+C230^2*F230^2),0))</f>
        <v/>
      </c>
      <c r="P230" s="10">
        <f>IF(O230="","",ROUND(C230*E230+O230,0))</f>
        <v/>
      </c>
      <c r="Q230" s="10">
        <f>IF(O230="","",ROUND(C230*(E230+G230)+O230,0))</f>
        <v/>
      </c>
      <c r="R230" s="10">
        <f>IF(Q230="","",IF(Q230-I230-J230&lt;=0,0,MAX(L230,IF(K230&gt;0,ROUNDUP((Q230-I230-J230)/K230,0)*K230,ROUNDUP(Q230-I230-J230,0)))))</f>
        <v/>
      </c>
      <c r="S230" s="11">
        <f>IF(OR(R230="",M230=""),"",R230*M230)</f>
        <v/>
      </c>
      <c r="T230" s="10">
        <f>IF(OR($A230="",C230="",C230&lt;=0),"",ROUND(I230/C230,0))</f>
        <v/>
      </c>
      <c r="U230" s="10">
        <f>IF(R230="","",IF(R230&gt;0,"De comandat",IF(AND(T230&lt;&gt;"",T230&gt;$D$3),"Surplus","Acoperit")))</f>
        <v/>
      </c>
    </row>
    <row r="231">
      <c r="A231" s="6" t="n"/>
      <c r="B231" s="6" t="n"/>
      <c r="C231" s="6" t="n"/>
      <c r="D231" s="6" t="n"/>
      <c r="E231" s="6" t="n"/>
      <c r="F231" s="6" t="n"/>
      <c r="G231" s="6" t="n"/>
      <c r="H231" s="7" t="n"/>
      <c r="I231" s="6" t="n"/>
      <c r="J231" s="6" t="n"/>
      <c r="K231" s="6" t="n"/>
      <c r="L231" s="6" t="n"/>
      <c r="M231" s="8" t="n"/>
      <c r="N231" s="9">
        <f>IF(OR($A231="",H231=""),"",NORMSINV(H231))</f>
        <v/>
      </c>
      <c r="O231" s="10">
        <f>IF(OR($A231="",N231="",C231=""),"",ROUNDUP(N231*SQRT((E231+G231)*D231^2+C231^2*F231^2),0))</f>
        <v/>
      </c>
      <c r="P231" s="10">
        <f>IF(O231="","",ROUND(C231*E231+O231,0))</f>
        <v/>
      </c>
      <c r="Q231" s="10">
        <f>IF(O231="","",ROUND(C231*(E231+G231)+O231,0))</f>
        <v/>
      </c>
      <c r="R231" s="10">
        <f>IF(Q231="","",IF(Q231-I231-J231&lt;=0,0,MAX(L231,IF(K231&gt;0,ROUNDUP((Q231-I231-J231)/K231,0)*K231,ROUNDUP(Q231-I231-J231,0)))))</f>
        <v/>
      </c>
      <c r="S231" s="11">
        <f>IF(OR(R231="",M231=""),"",R231*M231)</f>
        <v/>
      </c>
      <c r="T231" s="10">
        <f>IF(OR($A231="",C231="",C231&lt;=0),"",ROUND(I231/C231,0))</f>
        <v/>
      </c>
      <c r="U231" s="10">
        <f>IF(R231="","",IF(R231&gt;0,"De comandat",IF(AND(T231&lt;&gt;"",T231&gt;$D$3),"Surplus","Acoperit")))</f>
        <v/>
      </c>
    </row>
    <row r="232">
      <c r="A232" s="6" t="n"/>
      <c r="B232" s="6" t="n"/>
      <c r="C232" s="6" t="n"/>
      <c r="D232" s="6" t="n"/>
      <c r="E232" s="6" t="n"/>
      <c r="F232" s="6" t="n"/>
      <c r="G232" s="6" t="n"/>
      <c r="H232" s="7" t="n"/>
      <c r="I232" s="6" t="n"/>
      <c r="J232" s="6" t="n"/>
      <c r="K232" s="6" t="n"/>
      <c r="L232" s="6" t="n"/>
      <c r="M232" s="8" t="n"/>
      <c r="N232" s="9">
        <f>IF(OR($A232="",H232=""),"",NORMSINV(H232))</f>
        <v/>
      </c>
      <c r="O232" s="10">
        <f>IF(OR($A232="",N232="",C232=""),"",ROUNDUP(N232*SQRT((E232+G232)*D232^2+C232^2*F232^2),0))</f>
        <v/>
      </c>
      <c r="P232" s="10">
        <f>IF(O232="","",ROUND(C232*E232+O232,0))</f>
        <v/>
      </c>
      <c r="Q232" s="10">
        <f>IF(O232="","",ROUND(C232*(E232+G232)+O232,0))</f>
        <v/>
      </c>
      <c r="R232" s="10">
        <f>IF(Q232="","",IF(Q232-I232-J232&lt;=0,0,MAX(L232,IF(K232&gt;0,ROUNDUP((Q232-I232-J232)/K232,0)*K232,ROUNDUP(Q232-I232-J232,0)))))</f>
        <v/>
      </c>
      <c r="S232" s="11">
        <f>IF(OR(R232="",M232=""),"",R232*M232)</f>
        <v/>
      </c>
      <c r="T232" s="10">
        <f>IF(OR($A232="",C232="",C232&lt;=0),"",ROUND(I232/C232,0))</f>
        <v/>
      </c>
      <c r="U232" s="10">
        <f>IF(R232="","",IF(R232&gt;0,"De comandat",IF(AND(T232&lt;&gt;"",T232&gt;$D$3),"Surplus","Acoperit")))</f>
        <v/>
      </c>
    </row>
    <row r="233">
      <c r="A233" s="6" t="n"/>
      <c r="B233" s="6" t="n"/>
      <c r="C233" s="6" t="n"/>
      <c r="D233" s="6" t="n"/>
      <c r="E233" s="6" t="n"/>
      <c r="F233" s="6" t="n"/>
      <c r="G233" s="6" t="n"/>
      <c r="H233" s="7" t="n"/>
      <c r="I233" s="6" t="n"/>
      <c r="J233" s="6" t="n"/>
      <c r="K233" s="6" t="n"/>
      <c r="L233" s="6" t="n"/>
      <c r="M233" s="8" t="n"/>
      <c r="N233" s="9">
        <f>IF(OR($A233="",H233=""),"",NORMSINV(H233))</f>
        <v/>
      </c>
      <c r="O233" s="10">
        <f>IF(OR($A233="",N233="",C233=""),"",ROUNDUP(N233*SQRT((E233+G233)*D233^2+C233^2*F233^2),0))</f>
        <v/>
      </c>
      <c r="P233" s="10">
        <f>IF(O233="","",ROUND(C233*E233+O233,0))</f>
        <v/>
      </c>
      <c r="Q233" s="10">
        <f>IF(O233="","",ROUND(C233*(E233+G233)+O233,0))</f>
        <v/>
      </c>
      <c r="R233" s="10">
        <f>IF(Q233="","",IF(Q233-I233-J233&lt;=0,0,MAX(L233,IF(K233&gt;0,ROUNDUP((Q233-I233-J233)/K233,0)*K233,ROUNDUP(Q233-I233-J233,0)))))</f>
        <v/>
      </c>
      <c r="S233" s="11">
        <f>IF(OR(R233="",M233=""),"",R233*M233)</f>
        <v/>
      </c>
      <c r="T233" s="10">
        <f>IF(OR($A233="",C233="",C233&lt;=0),"",ROUND(I233/C233,0))</f>
        <v/>
      </c>
      <c r="U233" s="10">
        <f>IF(R233="","",IF(R233&gt;0,"De comandat",IF(AND(T233&lt;&gt;"",T233&gt;$D$3),"Surplus","Acoperit")))</f>
        <v/>
      </c>
    </row>
    <row r="234">
      <c r="A234" s="6" t="n"/>
      <c r="B234" s="6" t="n"/>
      <c r="C234" s="6" t="n"/>
      <c r="D234" s="6" t="n"/>
      <c r="E234" s="6" t="n"/>
      <c r="F234" s="6" t="n"/>
      <c r="G234" s="6" t="n"/>
      <c r="H234" s="7" t="n"/>
      <c r="I234" s="6" t="n"/>
      <c r="J234" s="6" t="n"/>
      <c r="K234" s="6" t="n"/>
      <c r="L234" s="6" t="n"/>
      <c r="M234" s="8" t="n"/>
      <c r="N234" s="9">
        <f>IF(OR($A234="",H234=""),"",NORMSINV(H234))</f>
        <v/>
      </c>
      <c r="O234" s="10">
        <f>IF(OR($A234="",N234="",C234=""),"",ROUNDUP(N234*SQRT((E234+G234)*D234^2+C234^2*F234^2),0))</f>
        <v/>
      </c>
      <c r="P234" s="10">
        <f>IF(O234="","",ROUND(C234*E234+O234,0))</f>
        <v/>
      </c>
      <c r="Q234" s="10">
        <f>IF(O234="","",ROUND(C234*(E234+G234)+O234,0))</f>
        <v/>
      </c>
      <c r="R234" s="10">
        <f>IF(Q234="","",IF(Q234-I234-J234&lt;=0,0,MAX(L234,IF(K234&gt;0,ROUNDUP((Q234-I234-J234)/K234,0)*K234,ROUNDUP(Q234-I234-J234,0)))))</f>
        <v/>
      </c>
      <c r="S234" s="11">
        <f>IF(OR(R234="",M234=""),"",R234*M234)</f>
        <v/>
      </c>
      <c r="T234" s="10">
        <f>IF(OR($A234="",C234="",C234&lt;=0),"",ROUND(I234/C234,0))</f>
        <v/>
      </c>
      <c r="U234" s="10">
        <f>IF(R234="","",IF(R234&gt;0,"De comandat",IF(AND(T234&lt;&gt;"",T234&gt;$D$3),"Surplus","Acoperit")))</f>
        <v/>
      </c>
    </row>
    <row r="235">
      <c r="A235" s="6" t="n"/>
      <c r="B235" s="6" t="n"/>
      <c r="C235" s="6" t="n"/>
      <c r="D235" s="6" t="n"/>
      <c r="E235" s="6" t="n"/>
      <c r="F235" s="6" t="n"/>
      <c r="G235" s="6" t="n"/>
      <c r="H235" s="7" t="n"/>
      <c r="I235" s="6" t="n"/>
      <c r="J235" s="6" t="n"/>
      <c r="K235" s="6" t="n"/>
      <c r="L235" s="6" t="n"/>
      <c r="M235" s="8" t="n"/>
      <c r="N235" s="9">
        <f>IF(OR($A235="",H235=""),"",NORMSINV(H235))</f>
        <v/>
      </c>
      <c r="O235" s="10">
        <f>IF(OR($A235="",N235="",C235=""),"",ROUNDUP(N235*SQRT((E235+G235)*D235^2+C235^2*F235^2),0))</f>
        <v/>
      </c>
      <c r="P235" s="10">
        <f>IF(O235="","",ROUND(C235*E235+O235,0))</f>
        <v/>
      </c>
      <c r="Q235" s="10">
        <f>IF(O235="","",ROUND(C235*(E235+G235)+O235,0))</f>
        <v/>
      </c>
      <c r="R235" s="10">
        <f>IF(Q235="","",IF(Q235-I235-J235&lt;=0,0,MAX(L235,IF(K235&gt;0,ROUNDUP((Q235-I235-J235)/K235,0)*K235,ROUNDUP(Q235-I235-J235,0)))))</f>
        <v/>
      </c>
      <c r="S235" s="11">
        <f>IF(OR(R235="",M235=""),"",R235*M235)</f>
        <v/>
      </c>
      <c r="T235" s="10">
        <f>IF(OR($A235="",C235="",C235&lt;=0),"",ROUND(I235/C235,0))</f>
        <v/>
      </c>
      <c r="U235" s="10">
        <f>IF(R235="","",IF(R235&gt;0,"De comandat",IF(AND(T235&lt;&gt;"",T235&gt;$D$3),"Surplus","Acoperit")))</f>
        <v/>
      </c>
    </row>
    <row r="236">
      <c r="A236" s="6" t="n"/>
      <c r="B236" s="6" t="n"/>
      <c r="C236" s="6" t="n"/>
      <c r="D236" s="6" t="n"/>
      <c r="E236" s="6" t="n"/>
      <c r="F236" s="6" t="n"/>
      <c r="G236" s="6" t="n"/>
      <c r="H236" s="7" t="n"/>
      <c r="I236" s="6" t="n"/>
      <c r="J236" s="6" t="n"/>
      <c r="K236" s="6" t="n"/>
      <c r="L236" s="6" t="n"/>
      <c r="M236" s="8" t="n"/>
      <c r="N236" s="9">
        <f>IF(OR($A236="",H236=""),"",NORMSINV(H236))</f>
        <v/>
      </c>
      <c r="O236" s="10">
        <f>IF(OR($A236="",N236="",C236=""),"",ROUNDUP(N236*SQRT((E236+G236)*D236^2+C236^2*F236^2),0))</f>
        <v/>
      </c>
      <c r="P236" s="10">
        <f>IF(O236="","",ROUND(C236*E236+O236,0))</f>
        <v/>
      </c>
      <c r="Q236" s="10">
        <f>IF(O236="","",ROUND(C236*(E236+G236)+O236,0))</f>
        <v/>
      </c>
      <c r="R236" s="10">
        <f>IF(Q236="","",IF(Q236-I236-J236&lt;=0,0,MAX(L236,IF(K236&gt;0,ROUNDUP((Q236-I236-J236)/K236,0)*K236,ROUNDUP(Q236-I236-J236,0)))))</f>
        <v/>
      </c>
      <c r="S236" s="11">
        <f>IF(OR(R236="",M236=""),"",R236*M236)</f>
        <v/>
      </c>
      <c r="T236" s="10">
        <f>IF(OR($A236="",C236="",C236&lt;=0),"",ROUND(I236/C236,0))</f>
        <v/>
      </c>
      <c r="U236" s="10">
        <f>IF(R236="","",IF(R236&gt;0,"De comandat",IF(AND(T236&lt;&gt;"",T236&gt;$D$3),"Surplus","Acoperit")))</f>
        <v/>
      </c>
    </row>
    <row r="237">
      <c r="A237" s="6" t="n"/>
      <c r="B237" s="6" t="n"/>
      <c r="C237" s="6" t="n"/>
      <c r="D237" s="6" t="n"/>
      <c r="E237" s="6" t="n"/>
      <c r="F237" s="6" t="n"/>
      <c r="G237" s="6" t="n"/>
      <c r="H237" s="7" t="n"/>
      <c r="I237" s="6" t="n"/>
      <c r="J237" s="6" t="n"/>
      <c r="K237" s="6" t="n"/>
      <c r="L237" s="6" t="n"/>
      <c r="M237" s="8" t="n"/>
      <c r="N237" s="9">
        <f>IF(OR($A237="",H237=""),"",NORMSINV(H237))</f>
        <v/>
      </c>
      <c r="O237" s="10">
        <f>IF(OR($A237="",N237="",C237=""),"",ROUNDUP(N237*SQRT((E237+G237)*D237^2+C237^2*F237^2),0))</f>
        <v/>
      </c>
      <c r="P237" s="10">
        <f>IF(O237="","",ROUND(C237*E237+O237,0))</f>
        <v/>
      </c>
      <c r="Q237" s="10">
        <f>IF(O237="","",ROUND(C237*(E237+G237)+O237,0))</f>
        <v/>
      </c>
      <c r="R237" s="10">
        <f>IF(Q237="","",IF(Q237-I237-J237&lt;=0,0,MAX(L237,IF(K237&gt;0,ROUNDUP((Q237-I237-J237)/K237,0)*K237,ROUNDUP(Q237-I237-J237,0)))))</f>
        <v/>
      </c>
      <c r="S237" s="11">
        <f>IF(OR(R237="",M237=""),"",R237*M237)</f>
        <v/>
      </c>
      <c r="T237" s="10">
        <f>IF(OR($A237="",C237="",C237&lt;=0),"",ROUND(I237/C237,0))</f>
        <v/>
      </c>
      <c r="U237" s="10">
        <f>IF(R237="","",IF(R237&gt;0,"De comandat",IF(AND(T237&lt;&gt;"",T237&gt;$D$3),"Surplus","Acoperit")))</f>
        <v/>
      </c>
    </row>
    <row r="238">
      <c r="A238" s="6" t="n"/>
      <c r="B238" s="6" t="n"/>
      <c r="C238" s="6" t="n"/>
      <c r="D238" s="6" t="n"/>
      <c r="E238" s="6" t="n"/>
      <c r="F238" s="6" t="n"/>
      <c r="G238" s="6" t="n"/>
      <c r="H238" s="7" t="n"/>
      <c r="I238" s="6" t="n"/>
      <c r="J238" s="6" t="n"/>
      <c r="K238" s="6" t="n"/>
      <c r="L238" s="6" t="n"/>
      <c r="M238" s="8" t="n"/>
      <c r="N238" s="9">
        <f>IF(OR($A238="",H238=""),"",NORMSINV(H238))</f>
        <v/>
      </c>
      <c r="O238" s="10">
        <f>IF(OR($A238="",N238="",C238=""),"",ROUNDUP(N238*SQRT((E238+G238)*D238^2+C238^2*F238^2),0))</f>
        <v/>
      </c>
      <c r="P238" s="10">
        <f>IF(O238="","",ROUND(C238*E238+O238,0))</f>
        <v/>
      </c>
      <c r="Q238" s="10">
        <f>IF(O238="","",ROUND(C238*(E238+G238)+O238,0))</f>
        <v/>
      </c>
      <c r="R238" s="10">
        <f>IF(Q238="","",IF(Q238-I238-J238&lt;=0,0,MAX(L238,IF(K238&gt;0,ROUNDUP((Q238-I238-J238)/K238,0)*K238,ROUNDUP(Q238-I238-J238,0)))))</f>
        <v/>
      </c>
      <c r="S238" s="11">
        <f>IF(OR(R238="",M238=""),"",R238*M238)</f>
        <v/>
      </c>
      <c r="T238" s="10">
        <f>IF(OR($A238="",C238="",C238&lt;=0),"",ROUND(I238/C238,0))</f>
        <v/>
      </c>
      <c r="U238" s="10">
        <f>IF(R238="","",IF(R238&gt;0,"De comandat",IF(AND(T238&lt;&gt;"",T238&gt;$D$3),"Surplus","Acoperit")))</f>
        <v/>
      </c>
    </row>
    <row r="239">
      <c r="A239" s="6" t="n"/>
      <c r="B239" s="6" t="n"/>
      <c r="C239" s="6" t="n"/>
      <c r="D239" s="6" t="n"/>
      <c r="E239" s="6" t="n"/>
      <c r="F239" s="6" t="n"/>
      <c r="G239" s="6" t="n"/>
      <c r="H239" s="7" t="n"/>
      <c r="I239" s="6" t="n"/>
      <c r="J239" s="6" t="n"/>
      <c r="K239" s="6" t="n"/>
      <c r="L239" s="6" t="n"/>
      <c r="M239" s="8" t="n"/>
      <c r="N239" s="9">
        <f>IF(OR($A239="",H239=""),"",NORMSINV(H239))</f>
        <v/>
      </c>
      <c r="O239" s="10">
        <f>IF(OR($A239="",N239="",C239=""),"",ROUNDUP(N239*SQRT((E239+G239)*D239^2+C239^2*F239^2),0))</f>
        <v/>
      </c>
      <c r="P239" s="10">
        <f>IF(O239="","",ROUND(C239*E239+O239,0))</f>
        <v/>
      </c>
      <c r="Q239" s="10">
        <f>IF(O239="","",ROUND(C239*(E239+G239)+O239,0))</f>
        <v/>
      </c>
      <c r="R239" s="10">
        <f>IF(Q239="","",IF(Q239-I239-J239&lt;=0,0,MAX(L239,IF(K239&gt;0,ROUNDUP((Q239-I239-J239)/K239,0)*K239,ROUNDUP(Q239-I239-J239,0)))))</f>
        <v/>
      </c>
      <c r="S239" s="11">
        <f>IF(OR(R239="",M239=""),"",R239*M239)</f>
        <v/>
      </c>
      <c r="T239" s="10">
        <f>IF(OR($A239="",C239="",C239&lt;=0),"",ROUND(I239/C239,0))</f>
        <v/>
      </c>
      <c r="U239" s="10">
        <f>IF(R239="","",IF(R239&gt;0,"De comandat",IF(AND(T239&lt;&gt;"",T239&gt;$D$3),"Surplus","Acoperit")))</f>
        <v/>
      </c>
    </row>
    <row r="240">
      <c r="A240" s="6" t="n"/>
      <c r="B240" s="6" t="n"/>
      <c r="C240" s="6" t="n"/>
      <c r="D240" s="6" t="n"/>
      <c r="E240" s="6" t="n"/>
      <c r="F240" s="6" t="n"/>
      <c r="G240" s="6" t="n"/>
      <c r="H240" s="7" t="n"/>
      <c r="I240" s="6" t="n"/>
      <c r="J240" s="6" t="n"/>
      <c r="K240" s="6" t="n"/>
      <c r="L240" s="6" t="n"/>
      <c r="M240" s="8" t="n"/>
      <c r="N240" s="9">
        <f>IF(OR($A240="",H240=""),"",NORMSINV(H240))</f>
        <v/>
      </c>
      <c r="O240" s="10">
        <f>IF(OR($A240="",N240="",C240=""),"",ROUNDUP(N240*SQRT((E240+G240)*D240^2+C240^2*F240^2),0))</f>
        <v/>
      </c>
      <c r="P240" s="10">
        <f>IF(O240="","",ROUND(C240*E240+O240,0))</f>
        <v/>
      </c>
      <c r="Q240" s="10">
        <f>IF(O240="","",ROUND(C240*(E240+G240)+O240,0))</f>
        <v/>
      </c>
      <c r="R240" s="10">
        <f>IF(Q240="","",IF(Q240-I240-J240&lt;=0,0,MAX(L240,IF(K240&gt;0,ROUNDUP((Q240-I240-J240)/K240,0)*K240,ROUNDUP(Q240-I240-J240,0)))))</f>
        <v/>
      </c>
      <c r="S240" s="11">
        <f>IF(OR(R240="",M240=""),"",R240*M240)</f>
        <v/>
      </c>
      <c r="T240" s="10">
        <f>IF(OR($A240="",C240="",C240&lt;=0),"",ROUND(I240/C240,0))</f>
        <v/>
      </c>
      <c r="U240" s="10">
        <f>IF(R240="","",IF(R240&gt;0,"De comandat",IF(AND(T240&lt;&gt;"",T240&gt;$D$3),"Surplus","Acoperit")))</f>
        <v/>
      </c>
    </row>
    <row r="241">
      <c r="A241" s="6" t="n"/>
      <c r="B241" s="6" t="n"/>
      <c r="C241" s="6" t="n"/>
      <c r="D241" s="6" t="n"/>
      <c r="E241" s="6" t="n"/>
      <c r="F241" s="6" t="n"/>
      <c r="G241" s="6" t="n"/>
      <c r="H241" s="7" t="n"/>
      <c r="I241" s="6" t="n"/>
      <c r="J241" s="6" t="n"/>
      <c r="K241" s="6" t="n"/>
      <c r="L241" s="6" t="n"/>
      <c r="M241" s="8" t="n"/>
      <c r="N241" s="9">
        <f>IF(OR($A241="",H241=""),"",NORMSINV(H241))</f>
        <v/>
      </c>
      <c r="O241" s="10">
        <f>IF(OR($A241="",N241="",C241=""),"",ROUNDUP(N241*SQRT((E241+G241)*D241^2+C241^2*F241^2),0))</f>
        <v/>
      </c>
      <c r="P241" s="10">
        <f>IF(O241="","",ROUND(C241*E241+O241,0))</f>
        <v/>
      </c>
      <c r="Q241" s="10">
        <f>IF(O241="","",ROUND(C241*(E241+G241)+O241,0))</f>
        <v/>
      </c>
      <c r="R241" s="10">
        <f>IF(Q241="","",IF(Q241-I241-J241&lt;=0,0,MAX(L241,IF(K241&gt;0,ROUNDUP((Q241-I241-J241)/K241,0)*K241,ROUNDUP(Q241-I241-J241,0)))))</f>
        <v/>
      </c>
      <c r="S241" s="11">
        <f>IF(OR(R241="",M241=""),"",R241*M241)</f>
        <v/>
      </c>
      <c r="T241" s="10">
        <f>IF(OR($A241="",C241="",C241&lt;=0),"",ROUND(I241/C241,0))</f>
        <v/>
      </c>
      <c r="U241" s="10">
        <f>IF(R241="","",IF(R241&gt;0,"De comandat",IF(AND(T241&lt;&gt;"",T241&gt;$D$3),"Surplus","Acoperit")))</f>
        <v/>
      </c>
    </row>
    <row r="242">
      <c r="A242" s="6" t="n"/>
      <c r="B242" s="6" t="n"/>
      <c r="C242" s="6" t="n"/>
      <c r="D242" s="6" t="n"/>
      <c r="E242" s="6" t="n"/>
      <c r="F242" s="6" t="n"/>
      <c r="G242" s="6" t="n"/>
      <c r="H242" s="7" t="n"/>
      <c r="I242" s="6" t="n"/>
      <c r="J242" s="6" t="n"/>
      <c r="K242" s="6" t="n"/>
      <c r="L242" s="6" t="n"/>
      <c r="M242" s="8" t="n"/>
      <c r="N242" s="9">
        <f>IF(OR($A242="",H242=""),"",NORMSINV(H242))</f>
        <v/>
      </c>
      <c r="O242" s="10">
        <f>IF(OR($A242="",N242="",C242=""),"",ROUNDUP(N242*SQRT((E242+G242)*D242^2+C242^2*F242^2),0))</f>
        <v/>
      </c>
      <c r="P242" s="10">
        <f>IF(O242="","",ROUND(C242*E242+O242,0))</f>
        <v/>
      </c>
      <c r="Q242" s="10">
        <f>IF(O242="","",ROUND(C242*(E242+G242)+O242,0))</f>
        <v/>
      </c>
      <c r="R242" s="10">
        <f>IF(Q242="","",IF(Q242-I242-J242&lt;=0,0,MAX(L242,IF(K242&gt;0,ROUNDUP((Q242-I242-J242)/K242,0)*K242,ROUNDUP(Q242-I242-J242,0)))))</f>
        <v/>
      </c>
      <c r="S242" s="11">
        <f>IF(OR(R242="",M242=""),"",R242*M242)</f>
        <v/>
      </c>
      <c r="T242" s="10">
        <f>IF(OR($A242="",C242="",C242&lt;=0),"",ROUND(I242/C242,0))</f>
        <v/>
      </c>
      <c r="U242" s="10">
        <f>IF(R242="","",IF(R242&gt;0,"De comandat",IF(AND(T242&lt;&gt;"",T242&gt;$D$3),"Surplus","Acoperit")))</f>
        <v/>
      </c>
    </row>
    <row r="243">
      <c r="A243" s="6" t="n"/>
      <c r="B243" s="6" t="n"/>
      <c r="C243" s="6" t="n"/>
      <c r="D243" s="6" t="n"/>
      <c r="E243" s="6" t="n"/>
      <c r="F243" s="6" t="n"/>
      <c r="G243" s="6" t="n"/>
      <c r="H243" s="7" t="n"/>
      <c r="I243" s="6" t="n"/>
      <c r="J243" s="6" t="n"/>
      <c r="K243" s="6" t="n"/>
      <c r="L243" s="6" t="n"/>
      <c r="M243" s="8" t="n"/>
      <c r="N243" s="9">
        <f>IF(OR($A243="",H243=""),"",NORMSINV(H243))</f>
        <v/>
      </c>
      <c r="O243" s="10">
        <f>IF(OR($A243="",N243="",C243=""),"",ROUNDUP(N243*SQRT((E243+G243)*D243^2+C243^2*F243^2),0))</f>
        <v/>
      </c>
      <c r="P243" s="10">
        <f>IF(O243="","",ROUND(C243*E243+O243,0))</f>
        <v/>
      </c>
      <c r="Q243" s="10">
        <f>IF(O243="","",ROUND(C243*(E243+G243)+O243,0))</f>
        <v/>
      </c>
      <c r="R243" s="10">
        <f>IF(Q243="","",IF(Q243-I243-J243&lt;=0,0,MAX(L243,IF(K243&gt;0,ROUNDUP((Q243-I243-J243)/K243,0)*K243,ROUNDUP(Q243-I243-J243,0)))))</f>
        <v/>
      </c>
      <c r="S243" s="11">
        <f>IF(OR(R243="",M243=""),"",R243*M243)</f>
        <v/>
      </c>
      <c r="T243" s="10">
        <f>IF(OR($A243="",C243="",C243&lt;=0),"",ROUND(I243/C243,0))</f>
        <v/>
      </c>
      <c r="U243" s="10">
        <f>IF(R243="","",IF(R243&gt;0,"De comandat",IF(AND(T243&lt;&gt;"",T243&gt;$D$3),"Surplus","Acoperit")))</f>
        <v/>
      </c>
    </row>
    <row r="244">
      <c r="A244" s="6" t="n"/>
      <c r="B244" s="6" t="n"/>
      <c r="C244" s="6" t="n"/>
      <c r="D244" s="6" t="n"/>
      <c r="E244" s="6" t="n"/>
      <c r="F244" s="6" t="n"/>
      <c r="G244" s="6" t="n"/>
      <c r="H244" s="7" t="n"/>
      <c r="I244" s="6" t="n"/>
      <c r="J244" s="6" t="n"/>
      <c r="K244" s="6" t="n"/>
      <c r="L244" s="6" t="n"/>
      <c r="M244" s="8" t="n"/>
      <c r="N244" s="9">
        <f>IF(OR($A244="",H244=""),"",NORMSINV(H244))</f>
        <v/>
      </c>
      <c r="O244" s="10">
        <f>IF(OR($A244="",N244="",C244=""),"",ROUNDUP(N244*SQRT((E244+G244)*D244^2+C244^2*F244^2),0))</f>
        <v/>
      </c>
      <c r="P244" s="10">
        <f>IF(O244="","",ROUND(C244*E244+O244,0))</f>
        <v/>
      </c>
      <c r="Q244" s="10">
        <f>IF(O244="","",ROUND(C244*(E244+G244)+O244,0))</f>
        <v/>
      </c>
      <c r="R244" s="10">
        <f>IF(Q244="","",IF(Q244-I244-J244&lt;=0,0,MAX(L244,IF(K244&gt;0,ROUNDUP((Q244-I244-J244)/K244,0)*K244,ROUNDUP(Q244-I244-J244,0)))))</f>
        <v/>
      </c>
      <c r="S244" s="11">
        <f>IF(OR(R244="",M244=""),"",R244*M244)</f>
        <v/>
      </c>
      <c r="T244" s="10">
        <f>IF(OR($A244="",C244="",C244&lt;=0),"",ROUND(I244/C244,0))</f>
        <v/>
      </c>
      <c r="U244" s="10">
        <f>IF(R244="","",IF(R244&gt;0,"De comandat",IF(AND(T244&lt;&gt;"",T244&gt;$D$3),"Surplus","Acoperit")))</f>
        <v/>
      </c>
    </row>
    <row r="245">
      <c r="A245" s="6" t="n"/>
      <c r="B245" s="6" t="n"/>
      <c r="C245" s="6" t="n"/>
      <c r="D245" s="6" t="n"/>
      <c r="E245" s="6" t="n"/>
      <c r="F245" s="6" t="n"/>
      <c r="G245" s="6" t="n"/>
      <c r="H245" s="7" t="n"/>
      <c r="I245" s="6" t="n"/>
      <c r="J245" s="6" t="n"/>
      <c r="K245" s="6" t="n"/>
      <c r="L245" s="6" t="n"/>
      <c r="M245" s="8" t="n"/>
      <c r="N245" s="9">
        <f>IF(OR($A245="",H245=""),"",NORMSINV(H245))</f>
        <v/>
      </c>
      <c r="O245" s="10">
        <f>IF(OR($A245="",N245="",C245=""),"",ROUNDUP(N245*SQRT((E245+G245)*D245^2+C245^2*F245^2),0))</f>
        <v/>
      </c>
      <c r="P245" s="10">
        <f>IF(O245="","",ROUND(C245*E245+O245,0))</f>
        <v/>
      </c>
      <c r="Q245" s="10">
        <f>IF(O245="","",ROUND(C245*(E245+G245)+O245,0))</f>
        <v/>
      </c>
      <c r="R245" s="10">
        <f>IF(Q245="","",IF(Q245-I245-J245&lt;=0,0,MAX(L245,IF(K245&gt;0,ROUNDUP((Q245-I245-J245)/K245,0)*K245,ROUNDUP(Q245-I245-J245,0)))))</f>
        <v/>
      </c>
      <c r="S245" s="11">
        <f>IF(OR(R245="",M245=""),"",R245*M245)</f>
        <v/>
      </c>
      <c r="T245" s="10">
        <f>IF(OR($A245="",C245="",C245&lt;=0),"",ROUND(I245/C245,0))</f>
        <v/>
      </c>
      <c r="U245" s="10">
        <f>IF(R245="","",IF(R245&gt;0,"De comandat",IF(AND(T245&lt;&gt;"",T245&gt;$D$3),"Surplus","Acoperit")))</f>
        <v/>
      </c>
    </row>
    <row r="246">
      <c r="A246" s="6" t="n"/>
      <c r="B246" s="6" t="n"/>
      <c r="C246" s="6" t="n"/>
      <c r="D246" s="6" t="n"/>
      <c r="E246" s="6" t="n"/>
      <c r="F246" s="6" t="n"/>
      <c r="G246" s="6" t="n"/>
      <c r="H246" s="7" t="n"/>
      <c r="I246" s="6" t="n"/>
      <c r="J246" s="6" t="n"/>
      <c r="K246" s="6" t="n"/>
      <c r="L246" s="6" t="n"/>
      <c r="M246" s="8" t="n"/>
      <c r="N246" s="9">
        <f>IF(OR($A246="",H246=""),"",NORMSINV(H246))</f>
        <v/>
      </c>
      <c r="O246" s="10">
        <f>IF(OR($A246="",N246="",C246=""),"",ROUNDUP(N246*SQRT((E246+G246)*D246^2+C246^2*F246^2),0))</f>
        <v/>
      </c>
      <c r="P246" s="10">
        <f>IF(O246="","",ROUND(C246*E246+O246,0))</f>
        <v/>
      </c>
      <c r="Q246" s="10">
        <f>IF(O246="","",ROUND(C246*(E246+G246)+O246,0))</f>
        <v/>
      </c>
      <c r="R246" s="10">
        <f>IF(Q246="","",IF(Q246-I246-J246&lt;=0,0,MAX(L246,IF(K246&gt;0,ROUNDUP((Q246-I246-J246)/K246,0)*K246,ROUNDUP(Q246-I246-J246,0)))))</f>
        <v/>
      </c>
      <c r="S246" s="11">
        <f>IF(OR(R246="",M246=""),"",R246*M246)</f>
        <v/>
      </c>
      <c r="T246" s="10">
        <f>IF(OR($A246="",C246="",C246&lt;=0),"",ROUND(I246/C246,0))</f>
        <v/>
      </c>
      <c r="U246" s="10">
        <f>IF(R246="","",IF(R246&gt;0,"De comandat",IF(AND(T246&lt;&gt;"",T246&gt;$D$3),"Surplus","Acoperit")))</f>
        <v/>
      </c>
    </row>
    <row r="247">
      <c r="A247" s="6" t="n"/>
      <c r="B247" s="6" t="n"/>
      <c r="C247" s="6" t="n"/>
      <c r="D247" s="6" t="n"/>
      <c r="E247" s="6" t="n"/>
      <c r="F247" s="6" t="n"/>
      <c r="G247" s="6" t="n"/>
      <c r="H247" s="7" t="n"/>
      <c r="I247" s="6" t="n"/>
      <c r="J247" s="6" t="n"/>
      <c r="K247" s="6" t="n"/>
      <c r="L247" s="6" t="n"/>
      <c r="M247" s="8" t="n"/>
      <c r="N247" s="9">
        <f>IF(OR($A247="",H247=""),"",NORMSINV(H247))</f>
        <v/>
      </c>
      <c r="O247" s="10">
        <f>IF(OR($A247="",N247="",C247=""),"",ROUNDUP(N247*SQRT((E247+G247)*D247^2+C247^2*F247^2),0))</f>
        <v/>
      </c>
      <c r="P247" s="10">
        <f>IF(O247="","",ROUND(C247*E247+O247,0))</f>
        <v/>
      </c>
      <c r="Q247" s="10">
        <f>IF(O247="","",ROUND(C247*(E247+G247)+O247,0))</f>
        <v/>
      </c>
      <c r="R247" s="10">
        <f>IF(Q247="","",IF(Q247-I247-J247&lt;=0,0,MAX(L247,IF(K247&gt;0,ROUNDUP((Q247-I247-J247)/K247,0)*K247,ROUNDUP(Q247-I247-J247,0)))))</f>
        <v/>
      </c>
      <c r="S247" s="11">
        <f>IF(OR(R247="",M247=""),"",R247*M247)</f>
        <v/>
      </c>
      <c r="T247" s="10">
        <f>IF(OR($A247="",C247="",C247&lt;=0),"",ROUND(I247/C247,0))</f>
        <v/>
      </c>
      <c r="U247" s="10">
        <f>IF(R247="","",IF(R247&gt;0,"De comandat",IF(AND(T247&lt;&gt;"",T247&gt;$D$3),"Surplus","Acoperit")))</f>
        <v/>
      </c>
    </row>
    <row r="248">
      <c r="A248" s="6" t="n"/>
      <c r="B248" s="6" t="n"/>
      <c r="C248" s="6" t="n"/>
      <c r="D248" s="6" t="n"/>
      <c r="E248" s="6" t="n"/>
      <c r="F248" s="6" t="n"/>
      <c r="G248" s="6" t="n"/>
      <c r="H248" s="7" t="n"/>
      <c r="I248" s="6" t="n"/>
      <c r="J248" s="6" t="n"/>
      <c r="K248" s="6" t="n"/>
      <c r="L248" s="6" t="n"/>
      <c r="M248" s="8" t="n"/>
      <c r="N248" s="9">
        <f>IF(OR($A248="",H248=""),"",NORMSINV(H248))</f>
        <v/>
      </c>
      <c r="O248" s="10">
        <f>IF(OR($A248="",N248="",C248=""),"",ROUNDUP(N248*SQRT((E248+G248)*D248^2+C248^2*F248^2),0))</f>
        <v/>
      </c>
      <c r="P248" s="10">
        <f>IF(O248="","",ROUND(C248*E248+O248,0))</f>
        <v/>
      </c>
      <c r="Q248" s="10">
        <f>IF(O248="","",ROUND(C248*(E248+G248)+O248,0))</f>
        <v/>
      </c>
      <c r="R248" s="10">
        <f>IF(Q248="","",IF(Q248-I248-J248&lt;=0,0,MAX(L248,IF(K248&gt;0,ROUNDUP((Q248-I248-J248)/K248,0)*K248,ROUNDUP(Q248-I248-J248,0)))))</f>
        <v/>
      </c>
      <c r="S248" s="11">
        <f>IF(OR(R248="",M248=""),"",R248*M248)</f>
        <v/>
      </c>
      <c r="T248" s="10">
        <f>IF(OR($A248="",C248="",C248&lt;=0),"",ROUND(I248/C248,0))</f>
        <v/>
      </c>
      <c r="U248" s="10">
        <f>IF(R248="","",IF(R248&gt;0,"De comandat",IF(AND(T248&lt;&gt;"",T248&gt;$D$3),"Surplus","Acoperit")))</f>
        <v/>
      </c>
    </row>
    <row r="249">
      <c r="A249" s="6" t="n"/>
      <c r="B249" s="6" t="n"/>
      <c r="C249" s="6" t="n"/>
      <c r="D249" s="6" t="n"/>
      <c r="E249" s="6" t="n"/>
      <c r="F249" s="6" t="n"/>
      <c r="G249" s="6" t="n"/>
      <c r="H249" s="7" t="n"/>
      <c r="I249" s="6" t="n"/>
      <c r="J249" s="6" t="n"/>
      <c r="K249" s="6" t="n"/>
      <c r="L249" s="6" t="n"/>
      <c r="M249" s="8" t="n"/>
      <c r="N249" s="9">
        <f>IF(OR($A249="",H249=""),"",NORMSINV(H249))</f>
        <v/>
      </c>
      <c r="O249" s="10">
        <f>IF(OR($A249="",N249="",C249=""),"",ROUNDUP(N249*SQRT((E249+G249)*D249^2+C249^2*F249^2),0))</f>
        <v/>
      </c>
      <c r="P249" s="10">
        <f>IF(O249="","",ROUND(C249*E249+O249,0))</f>
        <v/>
      </c>
      <c r="Q249" s="10">
        <f>IF(O249="","",ROUND(C249*(E249+G249)+O249,0))</f>
        <v/>
      </c>
      <c r="R249" s="10">
        <f>IF(Q249="","",IF(Q249-I249-J249&lt;=0,0,MAX(L249,IF(K249&gt;0,ROUNDUP((Q249-I249-J249)/K249,0)*K249,ROUNDUP(Q249-I249-J249,0)))))</f>
        <v/>
      </c>
      <c r="S249" s="11">
        <f>IF(OR(R249="",M249=""),"",R249*M249)</f>
        <v/>
      </c>
      <c r="T249" s="10">
        <f>IF(OR($A249="",C249="",C249&lt;=0),"",ROUND(I249/C249,0))</f>
        <v/>
      </c>
      <c r="U249" s="10">
        <f>IF(R249="","",IF(R249&gt;0,"De comandat",IF(AND(T249&lt;&gt;"",T249&gt;$D$3),"Surplus","Acoperit")))</f>
        <v/>
      </c>
    </row>
    <row r="250">
      <c r="A250" s="6" t="n"/>
      <c r="B250" s="6" t="n"/>
      <c r="C250" s="6" t="n"/>
      <c r="D250" s="6" t="n"/>
      <c r="E250" s="6" t="n"/>
      <c r="F250" s="6" t="n"/>
      <c r="G250" s="6" t="n"/>
      <c r="H250" s="7" t="n"/>
      <c r="I250" s="6" t="n"/>
      <c r="J250" s="6" t="n"/>
      <c r="K250" s="6" t="n"/>
      <c r="L250" s="6" t="n"/>
      <c r="M250" s="8" t="n"/>
      <c r="N250" s="9">
        <f>IF(OR($A250="",H250=""),"",NORMSINV(H250))</f>
        <v/>
      </c>
      <c r="O250" s="10">
        <f>IF(OR($A250="",N250="",C250=""),"",ROUNDUP(N250*SQRT((E250+G250)*D250^2+C250^2*F250^2),0))</f>
        <v/>
      </c>
      <c r="P250" s="10">
        <f>IF(O250="","",ROUND(C250*E250+O250,0))</f>
        <v/>
      </c>
      <c r="Q250" s="10">
        <f>IF(O250="","",ROUND(C250*(E250+G250)+O250,0))</f>
        <v/>
      </c>
      <c r="R250" s="10">
        <f>IF(Q250="","",IF(Q250-I250-J250&lt;=0,0,MAX(L250,IF(K250&gt;0,ROUNDUP((Q250-I250-J250)/K250,0)*K250,ROUNDUP(Q250-I250-J250,0)))))</f>
        <v/>
      </c>
      <c r="S250" s="11">
        <f>IF(OR(R250="",M250=""),"",R250*M250)</f>
        <v/>
      </c>
      <c r="T250" s="10">
        <f>IF(OR($A250="",C250="",C250&lt;=0),"",ROUND(I250/C250,0))</f>
        <v/>
      </c>
      <c r="U250" s="10">
        <f>IF(R250="","",IF(R250&gt;0,"De comandat",IF(AND(T250&lt;&gt;"",T250&gt;$D$3),"Surplus","Acoperit")))</f>
        <v/>
      </c>
    </row>
    <row r="251">
      <c r="A251" s="6" t="n"/>
      <c r="B251" s="6" t="n"/>
      <c r="C251" s="6" t="n"/>
      <c r="D251" s="6" t="n"/>
      <c r="E251" s="6" t="n"/>
      <c r="F251" s="6" t="n"/>
      <c r="G251" s="6" t="n"/>
      <c r="H251" s="7" t="n"/>
      <c r="I251" s="6" t="n"/>
      <c r="J251" s="6" t="n"/>
      <c r="K251" s="6" t="n"/>
      <c r="L251" s="6" t="n"/>
      <c r="M251" s="8" t="n"/>
      <c r="N251" s="9">
        <f>IF(OR($A251="",H251=""),"",NORMSINV(H251))</f>
        <v/>
      </c>
      <c r="O251" s="10">
        <f>IF(OR($A251="",N251="",C251=""),"",ROUNDUP(N251*SQRT((E251+G251)*D251^2+C251^2*F251^2),0))</f>
        <v/>
      </c>
      <c r="P251" s="10">
        <f>IF(O251="","",ROUND(C251*E251+O251,0))</f>
        <v/>
      </c>
      <c r="Q251" s="10">
        <f>IF(O251="","",ROUND(C251*(E251+G251)+O251,0))</f>
        <v/>
      </c>
      <c r="R251" s="10">
        <f>IF(Q251="","",IF(Q251-I251-J251&lt;=0,0,MAX(L251,IF(K251&gt;0,ROUNDUP((Q251-I251-J251)/K251,0)*K251,ROUNDUP(Q251-I251-J251,0)))))</f>
        <v/>
      </c>
      <c r="S251" s="11">
        <f>IF(OR(R251="",M251=""),"",R251*M251)</f>
        <v/>
      </c>
      <c r="T251" s="10">
        <f>IF(OR($A251="",C251="",C251&lt;=0),"",ROUND(I251/C251,0))</f>
        <v/>
      </c>
      <c r="U251" s="10">
        <f>IF(R251="","",IF(R251&gt;0,"De comandat",IF(AND(T251&lt;&gt;"",T251&gt;$D$3),"Surplus","Acoperit")))</f>
        <v/>
      </c>
    </row>
    <row r="252">
      <c r="A252" s="6" t="n"/>
      <c r="B252" s="6" t="n"/>
      <c r="C252" s="6" t="n"/>
      <c r="D252" s="6" t="n"/>
      <c r="E252" s="6" t="n"/>
      <c r="F252" s="6" t="n"/>
      <c r="G252" s="6" t="n"/>
      <c r="H252" s="7" t="n"/>
      <c r="I252" s="6" t="n"/>
      <c r="J252" s="6" t="n"/>
      <c r="K252" s="6" t="n"/>
      <c r="L252" s="6" t="n"/>
      <c r="M252" s="8" t="n"/>
      <c r="N252" s="9">
        <f>IF(OR($A252="",H252=""),"",NORMSINV(H252))</f>
        <v/>
      </c>
      <c r="O252" s="10">
        <f>IF(OR($A252="",N252="",C252=""),"",ROUNDUP(N252*SQRT((E252+G252)*D252^2+C252^2*F252^2),0))</f>
        <v/>
      </c>
      <c r="P252" s="10">
        <f>IF(O252="","",ROUND(C252*E252+O252,0))</f>
        <v/>
      </c>
      <c r="Q252" s="10">
        <f>IF(O252="","",ROUND(C252*(E252+G252)+O252,0))</f>
        <v/>
      </c>
      <c r="R252" s="10">
        <f>IF(Q252="","",IF(Q252-I252-J252&lt;=0,0,MAX(L252,IF(K252&gt;0,ROUNDUP((Q252-I252-J252)/K252,0)*K252,ROUNDUP(Q252-I252-J252,0)))))</f>
        <v/>
      </c>
      <c r="S252" s="11">
        <f>IF(OR(R252="",M252=""),"",R252*M252)</f>
        <v/>
      </c>
      <c r="T252" s="10">
        <f>IF(OR($A252="",C252="",C252&lt;=0),"",ROUND(I252/C252,0))</f>
        <v/>
      </c>
      <c r="U252" s="10">
        <f>IF(R252="","",IF(R252&gt;0,"De comandat",IF(AND(T252&lt;&gt;"",T252&gt;$D$3),"Surplus","Acoperit")))</f>
        <v/>
      </c>
    </row>
    <row r="253">
      <c r="A253" s="6" t="n"/>
      <c r="B253" s="6" t="n"/>
      <c r="C253" s="6" t="n"/>
      <c r="D253" s="6" t="n"/>
      <c r="E253" s="6" t="n"/>
      <c r="F253" s="6" t="n"/>
      <c r="G253" s="6" t="n"/>
      <c r="H253" s="7" t="n"/>
      <c r="I253" s="6" t="n"/>
      <c r="J253" s="6" t="n"/>
      <c r="K253" s="6" t="n"/>
      <c r="L253" s="6" t="n"/>
      <c r="M253" s="8" t="n"/>
      <c r="N253" s="9">
        <f>IF(OR($A253="",H253=""),"",NORMSINV(H253))</f>
        <v/>
      </c>
      <c r="O253" s="10">
        <f>IF(OR($A253="",N253="",C253=""),"",ROUNDUP(N253*SQRT((E253+G253)*D253^2+C253^2*F253^2),0))</f>
        <v/>
      </c>
      <c r="P253" s="10">
        <f>IF(O253="","",ROUND(C253*E253+O253,0))</f>
        <v/>
      </c>
      <c r="Q253" s="10">
        <f>IF(O253="","",ROUND(C253*(E253+G253)+O253,0))</f>
        <v/>
      </c>
      <c r="R253" s="10">
        <f>IF(Q253="","",IF(Q253-I253-J253&lt;=0,0,MAX(L253,IF(K253&gt;0,ROUNDUP((Q253-I253-J253)/K253,0)*K253,ROUNDUP(Q253-I253-J253,0)))))</f>
        <v/>
      </c>
      <c r="S253" s="11">
        <f>IF(OR(R253="",M253=""),"",R253*M253)</f>
        <v/>
      </c>
      <c r="T253" s="10">
        <f>IF(OR($A253="",C253="",C253&lt;=0),"",ROUND(I253/C253,0))</f>
        <v/>
      </c>
      <c r="U253" s="10">
        <f>IF(R253="","",IF(R253&gt;0,"De comandat",IF(AND(T253&lt;&gt;"",T253&gt;$D$3),"Surplus","Acoperit")))</f>
        <v/>
      </c>
    </row>
    <row r="254">
      <c r="A254" s="6" t="n"/>
      <c r="B254" s="6" t="n"/>
      <c r="C254" s="6" t="n"/>
      <c r="D254" s="6" t="n"/>
      <c r="E254" s="6" t="n"/>
      <c r="F254" s="6" t="n"/>
      <c r="G254" s="6" t="n"/>
      <c r="H254" s="7" t="n"/>
      <c r="I254" s="6" t="n"/>
      <c r="J254" s="6" t="n"/>
      <c r="K254" s="6" t="n"/>
      <c r="L254" s="6" t="n"/>
      <c r="M254" s="8" t="n"/>
      <c r="N254" s="9">
        <f>IF(OR($A254="",H254=""),"",NORMSINV(H254))</f>
        <v/>
      </c>
      <c r="O254" s="10">
        <f>IF(OR($A254="",N254="",C254=""),"",ROUNDUP(N254*SQRT((E254+G254)*D254^2+C254^2*F254^2),0))</f>
        <v/>
      </c>
      <c r="P254" s="10">
        <f>IF(O254="","",ROUND(C254*E254+O254,0))</f>
        <v/>
      </c>
      <c r="Q254" s="10">
        <f>IF(O254="","",ROUND(C254*(E254+G254)+O254,0))</f>
        <v/>
      </c>
      <c r="R254" s="10">
        <f>IF(Q254="","",IF(Q254-I254-J254&lt;=0,0,MAX(L254,IF(K254&gt;0,ROUNDUP((Q254-I254-J254)/K254,0)*K254,ROUNDUP(Q254-I254-J254,0)))))</f>
        <v/>
      </c>
      <c r="S254" s="11">
        <f>IF(OR(R254="",M254=""),"",R254*M254)</f>
        <v/>
      </c>
      <c r="T254" s="10">
        <f>IF(OR($A254="",C254="",C254&lt;=0),"",ROUND(I254/C254,0))</f>
        <v/>
      </c>
      <c r="U254" s="10">
        <f>IF(R254="","",IF(R254&gt;0,"De comandat",IF(AND(T254&lt;&gt;"",T254&gt;$D$3),"Surplus","Acoperit")))</f>
        <v/>
      </c>
    </row>
    <row r="255">
      <c r="A255" s="6" t="n"/>
      <c r="B255" s="6" t="n"/>
      <c r="C255" s="6" t="n"/>
      <c r="D255" s="6" t="n"/>
      <c r="E255" s="6" t="n"/>
      <c r="F255" s="6" t="n"/>
      <c r="G255" s="6" t="n"/>
      <c r="H255" s="7" t="n"/>
      <c r="I255" s="6" t="n"/>
      <c r="J255" s="6" t="n"/>
      <c r="K255" s="6" t="n"/>
      <c r="L255" s="6" t="n"/>
      <c r="M255" s="8" t="n"/>
      <c r="N255" s="9">
        <f>IF(OR($A255="",H255=""),"",NORMSINV(H255))</f>
        <v/>
      </c>
      <c r="O255" s="10">
        <f>IF(OR($A255="",N255="",C255=""),"",ROUNDUP(N255*SQRT((E255+G255)*D255^2+C255^2*F255^2),0))</f>
        <v/>
      </c>
      <c r="P255" s="10">
        <f>IF(O255="","",ROUND(C255*E255+O255,0))</f>
        <v/>
      </c>
      <c r="Q255" s="10">
        <f>IF(O255="","",ROUND(C255*(E255+G255)+O255,0))</f>
        <v/>
      </c>
      <c r="R255" s="10">
        <f>IF(Q255="","",IF(Q255-I255-J255&lt;=0,0,MAX(L255,IF(K255&gt;0,ROUNDUP((Q255-I255-J255)/K255,0)*K255,ROUNDUP(Q255-I255-J255,0)))))</f>
        <v/>
      </c>
      <c r="S255" s="11">
        <f>IF(OR(R255="",M255=""),"",R255*M255)</f>
        <v/>
      </c>
      <c r="T255" s="10">
        <f>IF(OR($A255="",C255="",C255&lt;=0),"",ROUND(I255/C255,0))</f>
        <v/>
      </c>
      <c r="U255" s="10">
        <f>IF(R255="","",IF(R255&gt;0,"De comandat",IF(AND(T255&lt;&gt;"",T255&gt;$D$3),"Surplus","Acoperit")))</f>
        <v/>
      </c>
    </row>
    <row r="256">
      <c r="A256" s="6" t="n"/>
      <c r="B256" s="6" t="n"/>
      <c r="C256" s="6" t="n"/>
      <c r="D256" s="6" t="n"/>
      <c r="E256" s="6" t="n"/>
      <c r="F256" s="6" t="n"/>
      <c r="G256" s="6" t="n"/>
      <c r="H256" s="7" t="n"/>
      <c r="I256" s="6" t="n"/>
      <c r="J256" s="6" t="n"/>
      <c r="K256" s="6" t="n"/>
      <c r="L256" s="6" t="n"/>
      <c r="M256" s="8" t="n"/>
      <c r="N256" s="9">
        <f>IF(OR($A256="",H256=""),"",NORMSINV(H256))</f>
        <v/>
      </c>
      <c r="O256" s="10">
        <f>IF(OR($A256="",N256="",C256=""),"",ROUNDUP(N256*SQRT((E256+G256)*D256^2+C256^2*F256^2),0))</f>
        <v/>
      </c>
      <c r="P256" s="10">
        <f>IF(O256="","",ROUND(C256*E256+O256,0))</f>
        <v/>
      </c>
      <c r="Q256" s="10">
        <f>IF(O256="","",ROUND(C256*(E256+G256)+O256,0))</f>
        <v/>
      </c>
      <c r="R256" s="10">
        <f>IF(Q256="","",IF(Q256-I256-J256&lt;=0,0,MAX(L256,IF(K256&gt;0,ROUNDUP((Q256-I256-J256)/K256,0)*K256,ROUNDUP(Q256-I256-J256,0)))))</f>
        <v/>
      </c>
      <c r="S256" s="11">
        <f>IF(OR(R256="",M256=""),"",R256*M256)</f>
        <v/>
      </c>
      <c r="T256" s="10">
        <f>IF(OR($A256="",C256="",C256&lt;=0),"",ROUND(I256/C256,0))</f>
        <v/>
      </c>
      <c r="U256" s="10">
        <f>IF(R256="","",IF(R256&gt;0,"De comandat",IF(AND(T256&lt;&gt;"",T256&gt;$D$3),"Surplus","Acoperit")))</f>
        <v/>
      </c>
    </row>
    <row r="257">
      <c r="A257" s="6" t="n"/>
      <c r="B257" s="6" t="n"/>
      <c r="C257" s="6" t="n"/>
      <c r="D257" s="6" t="n"/>
      <c r="E257" s="6" t="n"/>
      <c r="F257" s="6" t="n"/>
      <c r="G257" s="6" t="n"/>
      <c r="H257" s="7" t="n"/>
      <c r="I257" s="6" t="n"/>
      <c r="J257" s="6" t="n"/>
      <c r="K257" s="6" t="n"/>
      <c r="L257" s="6" t="n"/>
      <c r="M257" s="8" t="n"/>
      <c r="N257" s="9">
        <f>IF(OR($A257="",H257=""),"",NORMSINV(H257))</f>
        <v/>
      </c>
      <c r="O257" s="10">
        <f>IF(OR($A257="",N257="",C257=""),"",ROUNDUP(N257*SQRT((E257+G257)*D257^2+C257^2*F257^2),0))</f>
        <v/>
      </c>
      <c r="P257" s="10">
        <f>IF(O257="","",ROUND(C257*E257+O257,0))</f>
        <v/>
      </c>
      <c r="Q257" s="10">
        <f>IF(O257="","",ROUND(C257*(E257+G257)+O257,0))</f>
        <v/>
      </c>
      <c r="R257" s="10">
        <f>IF(Q257="","",IF(Q257-I257-J257&lt;=0,0,MAX(L257,IF(K257&gt;0,ROUNDUP((Q257-I257-J257)/K257,0)*K257,ROUNDUP(Q257-I257-J257,0)))))</f>
        <v/>
      </c>
      <c r="S257" s="11">
        <f>IF(OR(R257="",M257=""),"",R257*M257)</f>
        <v/>
      </c>
      <c r="T257" s="10">
        <f>IF(OR($A257="",C257="",C257&lt;=0),"",ROUND(I257/C257,0))</f>
        <v/>
      </c>
      <c r="U257" s="10">
        <f>IF(R257="","",IF(R257&gt;0,"De comandat",IF(AND(T257&lt;&gt;"",T257&gt;$D$3),"Surplus","Acoperit")))</f>
        <v/>
      </c>
    </row>
    <row r="258">
      <c r="A258" s="6" t="n"/>
      <c r="B258" s="6" t="n"/>
      <c r="C258" s="6" t="n"/>
      <c r="D258" s="6" t="n"/>
      <c r="E258" s="6" t="n"/>
      <c r="F258" s="6" t="n"/>
      <c r="G258" s="6" t="n"/>
      <c r="H258" s="7" t="n"/>
      <c r="I258" s="6" t="n"/>
      <c r="J258" s="6" t="n"/>
      <c r="K258" s="6" t="n"/>
      <c r="L258" s="6" t="n"/>
      <c r="M258" s="8" t="n"/>
      <c r="N258" s="9">
        <f>IF(OR($A258="",H258=""),"",NORMSINV(H258))</f>
        <v/>
      </c>
      <c r="O258" s="10">
        <f>IF(OR($A258="",N258="",C258=""),"",ROUNDUP(N258*SQRT((E258+G258)*D258^2+C258^2*F258^2),0))</f>
        <v/>
      </c>
      <c r="P258" s="10">
        <f>IF(O258="","",ROUND(C258*E258+O258,0))</f>
        <v/>
      </c>
      <c r="Q258" s="10">
        <f>IF(O258="","",ROUND(C258*(E258+G258)+O258,0))</f>
        <v/>
      </c>
      <c r="R258" s="10">
        <f>IF(Q258="","",IF(Q258-I258-J258&lt;=0,0,MAX(L258,IF(K258&gt;0,ROUNDUP((Q258-I258-J258)/K258,0)*K258,ROUNDUP(Q258-I258-J258,0)))))</f>
        <v/>
      </c>
      <c r="S258" s="11">
        <f>IF(OR(R258="",M258=""),"",R258*M258)</f>
        <v/>
      </c>
      <c r="T258" s="10">
        <f>IF(OR($A258="",C258="",C258&lt;=0),"",ROUND(I258/C258,0))</f>
        <v/>
      </c>
      <c r="U258" s="10">
        <f>IF(R258="","",IF(R258&gt;0,"De comandat",IF(AND(T258&lt;&gt;"",T258&gt;$D$3),"Surplus","Acoperit")))</f>
        <v/>
      </c>
    </row>
    <row r="259">
      <c r="A259" s="6" t="n"/>
      <c r="B259" s="6" t="n"/>
      <c r="C259" s="6" t="n"/>
      <c r="D259" s="6" t="n"/>
      <c r="E259" s="6" t="n"/>
      <c r="F259" s="6" t="n"/>
      <c r="G259" s="6" t="n"/>
      <c r="H259" s="7" t="n"/>
      <c r="I259" s="6" t="n"/>
      <c r="J259" s="6" t="n"/>
      <c r="K259" s="6" t="n"/>
      <c r="L259" s="6" t="n"/>
      <c r="M259" s="8" t="n"/>
      <c r="N259" s="9">
        <f>IF(OR($A259="",H259=""),"",NORMSINV(H259))</f>
        <v/>
      </c>
      <c r="O259" s="10">
        <f>IF(OR($A259="",N259="",C259=""),"",ROUNDUP(N259*SQRT((E259+G259)*D259^2+C259^2*F259^2),0))</f>
        <v/>
      </c>
      <c r="P259" s="10">
        <f>IF(O259="","",ROUND(C259*E259+O259,0))</f>
        <v/>
      </c>
      <c r="Q259" s="10">
        <f>IF(O259="","",ROUND(C259*(E259+G259)+O259,0))</f>
        <v/>
      </c>
      <c r="R259" s="10">
        <f>IF(Q259="","",IF(Q259-I259-J259&lt;=0,0,MAX(L259,IF(K259&gt;0,ROUNDUP((Q259-I259-J259)/K259,0)*K259,ROUNDUP(Q259-I259-J259,0)))))</f>
        <v/>
      </c>
      <c r="S259" s="11">
        <f>IF(OR(R259="",M259=""),"",R259*M259)</f>
        <v/>
      </c>
      <c r="T259" s="10">
        <f>IF(OR($A259="",C259="",C259&lt;=0),"",ROUND(I259/C259,0))</f>
        <v/>
      </c>
      <c r="U259" s="10">
        <f>IF(R259="","",IF(R259&gt;0,"De comandat",IF(AND(T259&lt;&gt;"",T259&gt;$D$3),"Surplus","Acoperit")))</f>
        <v/>
      </c>
    </row>
    <row r="260">
      <c r="A260" s="6" t="n"/>
      <c r="B260" s="6" t="n"/>
      <c r="C260" s="6" t="n"/>
      <c r="D260" s="6" t="n"/>
      <c r="E260" s="6" t="n"/>
      <c r="F260" s="6" t="n"/>
      <c r="G260" s="6" t="n"/>
      <c r="H260" s="7" t="n"/>
      <c r="I260" s="6" t="n"/>
      <c r="J260" s="6" t="n"/>
      <c r="K260" s="6" t="n"/>
      <c r="L260" s="6" t="n"/>
      <c r="M260" s="8" t="n"/>
      <c r="N260" s="9">
        <f>IF(OR($A260="",H260=""),"",NORMSINV(H260))</f>
        <v/>
      </c>
      <c r="O260" s="10">
        <f>IF(OR($A260="",N260="",C260=""),"",ROUNDUP(N260*SQRT((E260+G260)*D260^2+C260^2*F260^2),0))</f>
        <v/>
      </c>
      <c r="P260" s="10">
        <f>IF(O260="","",ROUND(C260*E260+O260,0))</f>
        <v/>
      </c>
      <c r="Q260" s="10">
        <f>IF(O260="","",ROUND(C260*(E260+G260)+O260,0))</f>
        <v/>
      </c>
      <c r="R260" s="10">
        <f>IF(Q260="","",IF(Q260-I260-J260&lt;=0,0,MAX(L260,IF(K260&gt;0,ROUNDUP((Q260-I260-J260)/K260,0)*K260,ROUNDUP(Q260-I260-J260,0)))))</f>
        <v/>
      </c>
      <c r="S260" s="11">
        <f>IF(OR(R260="",M260=""),"",R260*M260)</f>
        <v/>
      </c>
      <c r="T260" s="10">
        <f>IF(OR($A260="",C260="",C260&lt;=0),"",ROUND(I260/C260,0))</f>
        <v/>
      </c>
      <c r="U260" s="10">
        <f>IF(R260="","",IF(R260&gt;0,"De comandat",IF(AND(T260&lt;&gt;"",T260&gt;$D$3),"Surplus","Acoperit")))</f>
        <v/>
      </c>
    </row>
    <row r="261">
      <c r="A261" s="6" t="n"/>
      <c r="B261" s="6" t="n"/>
      <c r="C261" s="6" t="n"/>
      <c r="D261" s="6" t="n"/>
      <c r="E261" s="6" t="n"/>
      <c r="F261" s="6" t="n"/>
      <c r="G261" s="6" t="n"/>
      <c r="H261" s="7" t="n"/>
      <c r="I261" s="6" t="n"/>
      <c r="J261" s="6" t="n"/>
      <c r="K261" s="6" t="n"/>
      <c r="L261" s="6" t="n"/>
      <c r="M261" s="8" t="n"/>
      <c r="N261" s="9">
        <f>IF(OR($A261="",H261=""),"",NORMSINV(H261))</f>
        <v/>
      </c>
      <c r="O261" s="10">
        <f>IF(OR($A261="",N261="",C261=""),"",ROUNDUP(N261*SQRT((E261+G261)*D261^2+C261^2*F261^2),0))</f>
        <v/>
      </c>
      <c r="P261" s="10">
        <f>IF(O261="","",ROUND(C261*E261+O261,0))</f>
        <v/>
      </c>
      <c r="Q261" s="10">
        <f>IF(O261="","",ROUND(C261*(E261+G261)+O261,0))</f>
        <v/>
      </c>
      <c r="R261" s="10">
        <f>IF(Q261="","",IF(Q261-I261-J261&lt;=0,0,MAX(L261,IF(K261&gt;0,ROUNDUP((Q261-I261-J261)/K261,0)*K261,ROUNDUP(Q261-I261-J261,0)))))</f>
        <v/>
      </c>
      <c r="S261" s="11">
        <f>IF(OR(R261="",M261=""),"",R261*M261)</f>
        <v/>
      </c>
      <c r="T261" s="10">
        <f>IF(OR($A261="",C261="",C261&lt;=0),"",ROUND(I261/C261,0))</f>
        <v/>
      </c>
      <c r="U261" s="10">
        <f>IF(R261="","",IF(R261&gt;0,"De comandat",IF(AND(T261&lt;&gt;"",T261&gt;$D$3),"Surplus","Acoperit")))</f>
        <v/>
      </c>
    </row>
    <row r="262">
      <c r="A262" s="6" t="n"/>
      <c r="B262" s="6" t="n"/>
      <c r="C262" s="6" t="n"/>
      <c r="D262" s="6" t="n"/>
      <c r="E262" s="6" t="n"/>
      <c r="F262" s="6" t="n"/>
      <c r="G262" s="6" t="n"/>
      <c r="H262" s="7" t="n"/>
      <c r="I262" s="6" t="n"/>
      <c r="J262" s="6" t="n"/>
      <c r="K262" s="6" t="n"/>
      <c r="L262" s="6" t="n"/>
      <c r="M262" s="8" t="n"/>
      <c r="N262" s="9">
        <f>IF(OR($A262="",H262=""),"",NORMSINV(H262))</f>
        <v/>
      </c>
      <c r="O262" s="10">
        <f>IF(OR($A262="",N262="",C262=""),"",ROUNDUP(N262*SQRT((E262+G262)*D262^2+C262^2*F262^2),0))</f>
        <v/>
      </c>
      <c r="P262" s="10">
        <f>IF(O262="","",ROUND(C262*E262+O262,0))</f>
        <v/>
      </c>
      <c r="Q262" s="10">
        <f>IF(O262="","",ROUND(C262*(E262+G262)+O262,0))</f>
        <v/>
      </c>
      <c r="R262" s="10">
        <f>IF(Q262="","",IF(Q262-I262-J262&lt;=0,0,MAX(L262,IF(K262&gt;0,ROUNDUP((Q262-I262-J262)/K262,0)*K262,ROUNDUP(Q262-I262-J262,0)))))</f>
        <v/>
      </c>
      <c r="S262" s="11">
        <f>IF(OR(R262="",M262=""),"",R262*M262)</f>
        <v/>
      </c>
      <c r="T262" s="10">
        <f>IF(OR($A262="",C262="",C262&lt;=0),"",ROUND(I262/C262,0))</f>
        <v/>
      </c>
      <c r="U262" s="10">
        <f>IF(R262="","",IF(R262&gt;0,"De comandat",IF(AND(T262&lt;&gt;"",T262&gt;$D$3),"Surplus","Acoperit")))</f>
        <v/>
      </c>
    </row>
    <row r="263">
      <c r="A263" s="6" t="n"/>
      <c r="B263" s="6" t="n"/>
      <c r="C263" s="6" t="n"/>
      <c r="D263" s="6" t="n"/>
      <c r="E263" s="6" t="n"/>
      <c r="F263" s="6" t="n"/>
      <c r="G263" s="6" t="n"/>
      <c r="H263" s="7" t="n"/>
      <c r="I263" s="6" t="n"/>
      <c r="J263" s="6" t="n"/>
      <c r="K263" s="6" t="n"/>
      <c r="L263" s="6" t="n"/>
      <c r="M263" s="8" t="n"/>
      <c r="N263" s="9">
        <f>IF(OR($A263="",H263=""),"",NORMSINV(H263))</f>
        <v/>
      </c>
      <c r="O263" s="10">
        <f>IF(OR($A263="",N263="",C263=""),"",ROUNDUP(N263*SQRT((E263+G263)*D263^2+C263^2*F263^2),0))</f>
        <v/>
      </c>
      <c r="P263" s="10">
        <f>IF(O263="","",ROUND(C263*E263+O263,0))</f>
        <v/>
      </c>
      <c r="Q263" s="10">
        <f>IF(O263="","",ROUND(C263*(E263+G263)+O263,0))</f>
        <v/>
      </c>
      <c r="R263" s="10">
        <f>IF(Q263="","",IF(Q263-I263-J263&lt;=0,0,MAX(L263,IF(K263&gt;0,ROUNDUP((Q263-I263-J263)/K263,0)*K263,ROUNDUP(Q263-I263-J263,0)))))</f>
        <v/>
      </c>
      <c r="S263" s="11">
        <f>IF(OR(R263="",M263=""),"",R263*M263)</f>
        <v/>
      </c>
      <c r="T263" s="10">
        <f>IF(OR($A263="",C263="",C263&lt;=0),"",ROUND(I263/C263,0))</f>
        <v/>
      </c>
      <c r="U263" s="10">
        <f>IF(R263="","",IF(R263&gt;0,"De comandat",IF(AND(T263&lt;&gt;"",T263&gt;$D$3),"Surplus","Acoperit")))</f>
        <v/>
      </c>
    </row>
    <row r="264">
      <c r="A264" s="6" t="n"/>
      <c r="B264" s="6" t="n"/>
      <c r="C264" s="6" t="n"/>
      <c r="D264" s="6" t="n"/>
      <c r="E264" s="6" t="n"/>
      <c r="F264" s="6" t="n"/>
      <c r="G264" s="6" t="n"/>
      <c r="H264" s="7" t="n"/>
      <c r="I264" s="6" t="n"/>
      <c r="J264" s="6" t="n"/>
      <c r="K264" s="6" t="n"/>
      <c r="L264" s="6" t="n"/>
      <c r="M264" s="8" t="n"/>
      <c r="N264" s="9">
        <f>IF(OR($A264="",H264=""),"",NORMSINV(H264))</f>
        <v/>
      </c>
      <c r="O264" s="10">
        <f>IF(OR($A264="",N264="",C264=""),"",ROUNDUP(N264*SQRT((E264+G264)*D264^2+C264^2*F264^2),0))</f>
        <v/>
      </c>
      <c r="P264" s="10">
        <f>IF(O264="","",ROUND(C264*E264+O264,0))</f>
        <v/>
      </c>
      <c r="Q264" s="10">
        <f>IF(O264="","",ROUND(C264*(E264+G264)+O264,0))</f>
        <v/>
      </c>
      <c r="R264" s="10">
        <f>IF(Q264="","",IF(Q264-I264-J264&lt;=0,0,MAX(L264,IF(K264&gt;0,ROUNDUP((Q264-I264-J264)/K264,0)*K264,ROUNDUP(Q264-I264-J264,0)))))</f>
        <v/>
      </c>
      <c r="S264" s="11">
        <f>IF(OR(R264="",M264=""),"",R264*M264)</f>
        <v/>
      </c>
      <c r="T264" s="10">
        <f>IF(OR($A264="",C264="",C264&lt;=0),"",ROUND(I264/C264,0))</f>
        <v/>
      </c>
      <c r="U264" s="10">
        <f>IF(R264="","",IF(R264&gt;0,"De comandat",IF(AND(T264&lt;&gt;"",T264&gt;$D$3),"Surplus","Acoperit")))</f>
        <v/>
      </c>
    </row>
    <row r="265">
      <c r="A265" s="6" t="n"/>
      <c r="B265" s="6" t="n"/>
      <c r="C265" s="6" t="n"/>
      <c r="D265" s="6" t="n"/>
      <c r="E265" s="6" t="n"/>
      <c r="F265" s="6" t="n"/>
      <c r="G265" s="6" t="n"/>
      <c r="H265" s="7" t="n"/>
      <c r="I265" s="6" t="n"/>
      <c r="J265" s="6" t="n"/>
      <c r="K265" s="6" t="n"/>
      <c r="L265" s="6" t="n"/>
      <c r="M265" s="8" t="n"/>
      <c r="N265" s="9">
        <f>IF(OR($A265="",H265=""),"",NORMSINV(H265))</f>
        <v/>
      </c>
      <c r="O265" s="10">
        <f>IF(OR($A265="",N265="",C265=""),"",ROUNDUP(N265*SQRT((E265+G265)*D265^2+C265^2*F265^2),0))</f>
        <v/>
      </c>
      <c r="P265" s="10">
        <f>IF(O265="","",ROUND(C265*E265+O265,0))</f>
        <v/>
      </c>
      <c r="Q265" s="10">
        <f>IF(O265="","",ROUND(C265*(E265+G265)+O265,0))</f>
        <v/>
      </c>
      <c r="R265" s="10">
        <f>IF(Q265="","",IF(Q265-I265-J265&lt;=0,0,MAX(L265,IF(K265&gt;0,ROUNDUP((Q265-I265-J265)/K265,0)*K265,ROUNDUP(Q265-I265-J265,0)))))</f>
        <v/>
      </c>
      <c r="S265" s="11">
        <f>IF(OR(R265="",M265=""),"",R265*M265)</f>
        <v/>
      </c>
      <c r="T265" s="10">
        <f>IF(OR($A265="",C265="",C265&lt;=0),"",ROUND(I265/C265,0))</f>
        <v/>
      </c>
      <c r="U265" s="10">
        <f>IF(R265="","",IF(R265&gt;0,"De comandat",IF(AND(T265&lt;&gt;"",T265&gt;$D$3),"Surplus","Acoperit")))</f>
        <v/>
      </c>
    </row>
    <row r="266">
      <c r="A266" s="6" t="n"/>
      <c r="B266" s="6" t="n"/>
      <c r="C266" s="6" t="n"/>
      <c r="D266" s="6" t="n"/>
      <c r="E266" s="6" t="n"/>
      <c r="F266" s="6" t="n"/>
      <c r="G266" s="6" t="n"/>
      <c r="H266" s="7" t="n"/>
      <c r="I266" s="6" t="n"/>
      <c r="J266" s="6" t="n"/>
      <c r="K266" s="6" t="n"/>
      <c r="L266" s="6" t="n"/>
      <c r="M266" s="8" t="n"/>
      <c r="N266" s="9">
        <f>IF(OR($A266="",H266=""),"",NORMSINV(H266))</f>
        <v/>
      </c>
      <c r="O266" s="10">
        <f>IF(OR($A266="",N266="",C266=""),"",ROUNDUP(N266*SQRT((E266+G266)*D266^2+C266^2*F266^2),0))</f>
        <v/>
      </c>
      <c r="P266" s="10">
        <f>IF(O266="","",ROUND(C266*E266+O266,0))</f>
        <v/>
      </c>
      <c r="Q266" s="10">
        <f>IF(O266="","",ROUND(C266*(E266+G266)+O266,0))</f>
        <v/>
      </c>
      <c r="R266" s="10">
        <f>IF(Q266="","",IF(Q266-I266-J266&lt;=0,0,MAX(L266,IF(K266&gt;0,ROUNDUP((Q266-I266-J266)/K266,0)*K266,ROUNDUP(Q266-I266-J266,0)))))</f>
        <v/>
      </c>
      <c r="S266" s="11">
        <f>IF(OR(R266="",M266=""),"",R266*M266)</f>
        <v/>
      </c>
      <c r="T266" s="10">
        <f>IF(OR($A266="",C266="",C266&lt;=0),"",ROUND(I266/C266,0))</f>
        <v/>
      </c>
      <c r="U266" s="10">
        <f>IF(R266="","",IF(R266&gt;0,"De comandat",IF(AND(T266&lt;&gt;"",T266&gt;$D$3),"Surplus","Acoperit")))</f>
        <v/>
      </c>
    </row>
    <row r="267">
      <c r="A267" s="6" t="n"/>
      <c r="B267" s="6" t="n"/>
      <c r="C267" s="6" t="n"/>
      <c r="D267" s="6" t="n"/>
      <c r="E267" s="6" t="n"/>
      <c r="F267" s="6" t="n"/>
      <c r="G267" s="6" t="n"/>
      <c r="H267" s="7" t="n"/>
      <c r="I267" s="6" t="n"/>
      <c r="J267" s="6" t="n"/>
      <c r="K267" s="6" t="n"/>
      <c r="L267" s="6" t="n"/>
      <c r="M267" s="8" t="n"/>
      <c r="N267" s="9">
        <f>IF(OR($A267="",H267=""),"",NORMSINV(H267))</f>
        <v/>
      </c>
      <c r="O267" s="10">
        <f>IF(OR($A267="",N267="",C267=""),"",ROUNDUP(N267*SQRT((E267+G267)*D267^2+C267^2*F267^2),0))</f>
        <v/>
      </c>
      <c r="P267" s="10">
        <f>IF(O267="","",ROUND(C267*E267+O267,0))</f>
        <v/>
      </c>
      <c r="Q267" s="10">
        <f>IF(O267="","",ROUND(C267*(E267+G267)+O267,0))</f>
        <v/>
      </c>
      <c r="R267" s="10">
        <f>IF(Q267="","",IF(Q267-I267-J267&lt;=0,0,MAX(L267,IF(K267&gt;0,ROUNDUP((Q267-I267-J267)/K267,0)*K267,ROUNDUP(Q267-I267-J267,0)))))</f>
        <v/>
      </c>
      <c r="S267" s="11">
        <f>IF(OR(R267="",M267=""),"",R267*M267)</f>
        <v/>
      </c>
      <c r="T267" s="10">
        <f>IF(OR($A267="",C267="",C267&lt;=0),"",ROUND(I267/C267,0))</f>
        <v/>
      </c>
      <c r="U267" s="10">
        <f>IF(R267="","",IF(R267&gt;0,"De comandat",IF(AND(T267&lt;&gt;"",T267&gt;$D$3),"Surplus","Acoperit")))</f>
        <v/>
      </c>
    </row>
    <row r="268">
      <c r="A268" s="6" t="n"/>
      <c r="B268" s="6" t="n"/>
      <c r="C268" s="6" t="n"/>
      <c r="D268" s="6" t="n"/>
      <c r="E268" s="6" t="n"/>
      <c r="F268" s="6" t="n"/>
      <c r="G268" s="6" t="n"/>
      <c r="H268" s="7" t="n"/>
      <c r="I268" s="6" t="n"/>
      <c r="J268" s="6" t="n"/>
      <c r="K268" s="6" t="n"/>
      <c r="L268" s="6" t="n"/>
      <c r="M268" s="8" t="n"/>
      <c r="N268" s="9">
        <f>IF(OR($A268="",H268=""),"",NORMSINV(H268))</f>
        <v/>
      </c>
      <c r="O268" s="10">
        <f>IF(OR($A268="",N268="",C268=""),"",ROUNDUP(N268*SQRT((E268+G268)*D268^2+C268^2*F268^2),0))</f>
        <v/>
      </c>
      <c r="P268" s="10">
        <f>IF(O268="","",ROUND(C268*E268+O268,0))</f>
        <v/>
      </c>
      <c r="Q268" s="10">
        <f>IF(O268="","",ROUND(C268*(E268+G268)+O268,0))</f>
        <v/>
      </c>
      <c r="R268" s="10">
        <f>IF(Q268="","",IF(Q268-I268-J268&lt;=0,0,MAX(L268,IF(K268&gt;0,ROUNDUP((Q268-I268-J268)/K268,0)*K268,ROUNDUP(Q268-I268-J268,0)))))</f>
        <v/>
      </c>
      <c r="S268" s="11">
        <f>IF(OR(R268="",M268=""),"",R268*M268)</f>
        <v/>
      </c>
      <c r="T268" s="10">
        <f>IF(OR($A268="",C268="",C268&lt;=0),"",ROUND(I268/C268,0))</f>
        <v/>
      </c>
      <c r="U268" s="10">
        <f>IF(R268="","",IF(R268&gt;0,"De comandat",IF(AND(T268&lt;&gt;"",T268&gt;$D$3),"Surplus","Acoperit")))</f>
        <v/>
      </c>
    </row>
    <row r="269">
      <c r="A269" s="6" t="n"/>
      <c r="B269" s="6" t="n"/>
      <c r="C269" s="6" t="n"/>
      <c r="D269" s="6" t="n"/>
      <c r="E269" s="6" t="n"/>
      <c r="F269" s="6" t="n"/>
      <c r="G269" s="6" t="n"/>
      <c r="H269" s="7" t="n"/>
      <c r="I269" s="6" t="n"/>
      <c r="J269" s="6" t="n"/>
      <c r="K269" s="6" t="n"/>
      <c r="L269" s="6" t="n"/>
      <c r="M269" s="8" t="n"/>
      <c r="N269" s="9">
        <f>IF(OR($A269="",H269=""),"",NORMSINV(H269))</f>
        <v/>
      </c>
      <c r="O269" s="10">
        <f>IF(OR($A269="",N269="",C269=""),"",ROUNDUP(N269*SQRT((E269+G269)*D269^2+C269^2*F269^2),0))</f>
        <v/>
      </c>
      <c r="P269" s="10">
        <f>IF(O269="","",ROUND(C269*E269+O269,0))</f>
        <v/>
      </c>
      <c r="Q269" s="10">
        <f>IF(O269="","",ROUND(C269*(E269+G269)+O269,0))</f>
        <v/>
      </c>
      <c r="R269" s="10">
        <f>IF(Q269="","",IF(Q269-I269-J269&lt;=0,0,MAX(L269,IF(K269&gt;0,ROUNDUP((Q269-I269-J269)/K269,0)*K269,ROUNDUP(Q269-I269-J269,0)))))</f>
        <v/>
      </c>
      <c r="S269" s="11">
        <f>IF(OR(R269="",M269=""),"",R269*M269)</f>
        <v/>
      </c>
      <c r="T269" s="10">
        <f>IF(OR($A269="",C269="",C269&lt;=0),"",ROUND(I269/C269,0))</f>
        <v/>
      </c>
      <c r="U269" s="10">
        <f>IF(R269="","",IF(R269&gt;0,"De comandat",IF(AND(T269&lt;&gt;"",T269&gt;$D$3),"Surplus","Acoperit")))</f>
        <v/>
      </c>
    </row>
    <row r="270">
      <c r="A270" s="6" t="n"/>
      <c r="B270" s="6" t="n"/>
      <c r="C270" s="6" t="n"/>
      <c r="D270" s="6" t="n"/>
      <c r="E270" s="6" t="n"/>
      <c r="F270" s="6" t="n"/>
      <c r="G270" s="6" t="n"/>
      <c r="H270" s="7" t="n"/>
      <c r="I270" s="6" t="n"/>
      <c r="J270" s="6" t="n"/>
      <c r="K270" s="6" t="n"/>
      <c r="L270" s="6" t="n"/>
      <c r="M270" s="8" t="n"/>
      <c r="N270" s="9">
        <f>IF(OR($A270="",H270=""),"",NORMSINV(H270))</f>
        <v/>
      </c>
      <c r="O270" s="10">
        <f>IF(OR($A270="",N270="",C270=""),"",ROUNDUP(N270*SQRT((E270+G270)*D270^2+C270^2*F270^2),0))</f>
        <v/>
      </c>
      <c r="P270" s="10">
        <f>IF(O270="","",ROUND(C270*E270+O270,0))</f>
        <v/>
      </c>
      <c r="Q270" s="10">
        <f>IF(O270="","",ROUND(C270*(E270+G270)+O270,0))</f>
        <v/>
      </c>
      <c r="R270" s="10">
        <f>IF(Q270="","",IF(Q270-I270-J270&lt;=0,0,MAX(L270,IF(K270&gt;0,ROUNDUP((Q270-I270-J270)/K270,0)*K270,ROUNDUP(Q270-I270-J270,0)))))</f>
        <v/>
      </c>
      <c r="S270" s="11">
        <f>IF(OR(R270="",M270=""),"",R270*M270)</f>
        <v/>
      </c>
      <c r="T270" s="10">
        <f>IF(OR($A270="",C270="",C270&lt;=0),"",ROUND(I270/C270,0))</f>
        <v/>
      </c>
      <c r="U270" s="10">
        <f>IF(R270="","",IF(R270&gt;0,"De comandat",IF(AND(T270&lt;&gt;"",T270&gt;$D$3),"Surplus","Acoperit")))</f>
        <v/>
      </c>
    </row>
    <row r="271">
      <c r="A271" s="6" t="n"/>
      <c r="B271" s="6" t="n"/>
      <c r="C271" s="6" t="n"/>
      <c r="D271" s="6" t="n"/>
      <c r="E271" s="6" t="n"/>
      <c r="F271" s="6" t="n"/>
      <c r="G271" s="6" t="n"/>
      <c r="H271" s="7" t="n"/>
      <c r="I271" s="6" t="n"/>
      <c r="J271" s="6" t="n"/>
      <c r="K271" s="6" t="n"/>
      <c r="L271" s="6" t="n"/>
      <c r="M271" s="8" t="n"/>
      <c r="N271" s="9">
        <f>IF(OR($A271="",H271=""),"",NORMSINV(H271))</f>
        <v/>
      </c>
      <c r="O271" s="10">
        <f>IF(OR($A271="",N271="",C271=""),"",ROUNDUP(N271*SQRT((E271+G271)*D271^2+C271^2*F271^2),0))</f>
        <v/>
      </c>
      <c r="P271" s="10">
        <f>IF(O271="","",ROUND(C271*E271+O271,0))</f>
        <v/>
      </c>
      <c r="Q271" s="10">
        <f>IF(O271="","",ROUND(C271*(E271+G271)+O271,0))</f>
        <v/>
      </c>
      <c r="R271" s="10">
        <f>IF(Q271="","",IF(Q271-I271-J271&lt;=0,0,MAX(L271,IF(K271&gt;0,ROUNDUP((Q271-I271-J271)/K271,0)*K271,ROUNDUP(Q271-I271-J271,0)))))</f>
        <v/>
      </c>
      <c r="S271" s="11">
        <f>IF(OR(R271="",M271=""),"",R271*M271)</f>
        <v/>
      </c>
      <c r="T271" s="10">
        <f>IF(OR($A271="",C271="",C271&lt;=0),"",ROUND(I271/C271,0))</f>
        <v/>
      </c>
      <c r="U271" s="10">
        <f>IF(R271="","",IF(R271&gt;0,"De comandat",IF(AND(T271&lt;&gt;"",T271&gt;$D$3),"Surplus","Acoperit")))</f>
        <v/>
      </c>
    </row>
    <row r="272">
      <c r="A272" s="6" t="n"/>
      <c r="B272" s="6" t="n"/>
      <c r="C272" s="6" t="n"/>
      <c r="D272" s="6" t="n"/>
      <c r="E272" s="6" t="n"/>
      <c r="F272" s="6" t="n"/>
      <c r="G272" s="6" t="n"/>
      <c r="H272" s="7" t="n"/>
      <c r="I272" s="6" t="n"/>
      <c r="J272" s="6" t="n"/>
      <c r="K272" s="6" t="n"/>
      <c r="L272" s="6" t="n"/>
      <c r="M272" s="8" t="n"/>
      <c r="N272" s="9">
        <f>IF(OR($A272="",H272=""),"",NORMSINV(H272))</f>
        <v/>
      </c>
      <c r="O272" s="10">
        <f>IF(OR($A272="",N272="",C272=""),"",ROUNDUP(N272*SQRT((E272+G272)*D272^2+C272^2*F272^2),0))</f>
        <v/>
      </c>
      <c r="P272" s="10">
        <f>IF(O272="","",ROUND(C272*E272+O272,0))</f>
        <v/>
      </c>
      <c r="Q272" s="10">
        <f>IF(O272="","",ROUND(C272*(E272+G272)+O272,0))</f>
        <v/>
      </c>
      <c r="R272" s="10">
        <f>IF(Q272="","",IF(Q272-I272-J272&lt;=0,0,MAX(L272,IF(K272&gt;0,ROUNDUP((Q272-I272-J272)/K272,0)*K272,ROUNDUP(Q272-I272-J272,0)))))</f>
        <v/>
      </c>
      <c r="S272" s="11">
        <f>IF(OR(R272="",M272=""),"",R272*M272)</f>
        <v/>
      </c>
      <c r="T272" s="10">
        <f>IF(OR($A272="",C272="",C272&lt;=0),"",ROUND(I272/C272,0))</f>
        <v/>
      </c>
      <c r="U272" s="10">
        <f>IF(R272="","",IF(R272&gt;0,"De comandat",IF(AND(T272&lt;&gt;"",T272&gt;$D$3),"Surplus","Acoperit")))</f>
        <v/>
      </c>
    </row>
    <row r="273">
      <c r="A273" s="6" t="n"/>
      <c r="B273" s="6" t="n"/>
      <c r="C273" s="6" t="n"/>
      <c r="D273" s="6" t="n"/>
      <c r="E273" s="6" t="n"/>
      <c r="F273" s="6" t="n"/>
      <c r="G273" s="6" t="n"/>
      <c r="H273" s="7" t="n"/>
      <c r="I273" s="6" t="n"/>
      <c r="J273" s="6" t="n"/>
      <c r="K273" s="6" t="n"/>
      <c r="L273" s="6" t="n"/>
      <c r="M273" s="8" t="n"/>
      <c r="N273" s="9">
        <f>IF(OR($A273="",H273=""),"",NORMSINV(H273))</f>
        <v/>
      </c>
      <c r="O273" s="10">
        <f>IF(OR($A273="",N273="",C273=""),"",ROUNDUP(N273*SQRT((E273+G273)*D273^2+C273^2*F273^2),0))</f>
        <v/>
      </c>
      <c r="P273" s="10">
        <f>IF(O273="","",ROUND(C273*E273+O273,0))</f>
        <v/>
      </c>
      <c r="Q273" s="10">
        <f>IF(O273="","",ROUND(C273*(E273+G273)+O273,0))</f>
        <v/>
      </c>
      <c r="R273" s="10">
        <f>IF(Q273="","",IF(Q273-I273-J273&lt;=0,0,MAX(L273,IF(K273&gt;0,ROUNDUP((Q273-I273-J273)/K273,0)*K273,ROUNDUP(Q273-I273-J273,0)))))</f>
        <v/>
      </c>
      <c r="S273" s="11">
        <f>IF(OR(R273="",M273=""),"",R273*M273)</f>
        <v/>
      </c>
      <c r="T273" s="10">
        <f>IF(OR($A273="",C273="",C273&lt;=0),"",ROUND(I273/C273,0))</f>
        <v/>
      </c>
      <c r="U273" s="10">
        <f>IF(R273="","",IF(R273&gt;0,"De comandat",IF(AND(T273&lt;&gt;"",T273&gt;$D$3),"Surplus","Acoperit")))</f>
        <v/>
      </c>
    </row>
    <row r="274">
      <c r="A274" s="6" t="n"/>
      <c r="B274" s="6" t="n"/>
      <c r="C274" s="6" t="n"/>
      <c r="D274" s="6" t="n"/>
      <c r="E274" s="6" t="n"/>
      <c r="F274" s="6" t="n"/>
      <c r="G274" s="6" t="n"/>
      <c r="H274" s="7" t="n"/>
      <c r="I274" s="6" t="n"/>
      <c r="J274" s="6" t="n"/>
      <c r="K274" s="6" t="n"/>
      <c r="L274" s="6" t="n"/>
      <c r="M274" s="8" t="n"/>
      <c r="N274" s="9">
        <f>IF(OR($A274="",H274=""),"",NORMSINV(H274))</f>
        <v/>
      </c>
      <c r="O274" s="10">
        <f>IF(OR($A274="",N274="",C274=""),"",ROUNDUP(N274*SQRT((E274+G274)*D274^2+C274^2*F274^2),0))</f>
        <v/>
      </c>
      <c r="P274" s="10">
        <f>IF(O274="","",ROUND(C274*E274+O274,0))</f>
        <v/>
      </c>
      <c r="Q274" s="10">
        <f>IF(O274="","",ROUND(C274*(E274+G274)+O274,0))</f>
        <v/>
      </c>
      <c r="R274" s="10">
        <f>IF(Q274="","",IF(Q274-I274-J274&lt;=0,0,MAX(L274,IF(K274&gt;0,ROUNDUP((Q274-I274-J274)/K274,0)*K274,ROUNDUP(Q274-I274-J274,0)))))</f>
        <v/>
      </c>
      <c r="S274" s="11">
        <f>IF(OR(R274="",M274=""),"",R274*M274)</f>
        <v/>
      </c>
      <c r="T274" s="10">
        <f>IF(OR($A274="",C274="",C274&lt;=0),"",ROUND(I274/C274,0))</f>
        <v/>
      </c>
      <c r="U274" s="10">
        <f>IF(R274="","",IF(R274&gt;0,"De comandat",IF(AND(T274&lt;&gt;"",T274&gt;$D$3),"Surplus","Acoperit")))</f>
        <v/>
      </c>
    </row>
    <row r="275">
      <c r="A275" s="6" t="n"/>
      <c r="B275" s="6" t="n"/>
      <c r="C275" s="6" t="n"/>
      <c r="D275" s="6" t="n"/>
      <c r="E275" s="6" t="n"/>
      <c r="F275" s="6" t="n"/>
      <c r="G275" s="6" t="n"/>
      <c r="H275" s="7" t="n"/>
      <c r="I275" s="6" t="n"/>
      <c r="J275" s="6" t="n"/>
      <c r="K275" s="6" t="n"/>
      <c r="L275" s="6" t="n"/>
      <c r="M275" s="8" t="n"/>
      <c r="N275" s="9">
        <f>IF(OR($A275="",H275=""),"",NORMSINV(H275))</f>
        <v/>
      </c>
      <c r="O275" s="10">
        <f>IF(OR($A275="",N275="",C275=""),"",ROUNDUP(N275*SQRT((E275+G275)*D275^2+C275^2*F275^2),0))</f>
        <v/>
      </c>
      <c r="P275" s="10">
        <f>IF(O275="","",ROUND(C275*E275+O275,0))</f>
        <v/>
      </c>
      <c r="Q275" s="10">
        <f>IF(O275="","",ROUND(C275*(E275+G275)+O275,0))</f>
        <v/>
      </c>
      <c r="R275" s="10">
        <f>IF(Q275="","",IF(Q275-I275-J275&lt;=0,0,MAX(L275,IF(K275&gt;0,ROUNDUP((Q275-I275-J275)/K275,0)*K275,ROUNDUP(Q275-I275-J275,0)))))</f>
        <v/>
      </c>
      <c r="S275" s="11">
        <f>IF(OR(R275="",M275=""),"",R275*M275)</f>
        <v/>
      </c>
      <c r="T275" s="10">
        <f>IF(OR($A275="",C275="",C275&lt;=0),"",ROUND(I275/C275,0))</f>
        <v/>
      </c>
      <c r="U275" s="10">
        <f>IF(R275="","",IF(R275&gt;0,"De comandat",IF(AND(T275&lt;&gt;"",T275&gt;$D$3),"Surplus","Acoperit")))</f>
        <v/>
      </c>
    </row>
    <row r="276">
      <c r="A276" s="6" t="n"/>
      <c r="B276" s="6" t="n"/>
      <c r="C276" s="6" t="n"/>
      <c r="D276" s="6" t="n"/>
      <c r="E276" s="6" t="n"/>
      <c r="F276" s="6" t="n"/>
      <c r="G276" s="6" t="n"/>
      <c r="H276" s="7" t="n"/>
      <c r="I276" s="6" t="n"/>
      <c r="J276" s="6" t="n"/>
      <c r="K276" s="6" t="n"/>
      <c r="L276" s="6" t="n"/>
      <c r="M276" s="8" t="n"/>
      <c r="N276" s="9">
        <f>IF(OR($A276="",H276=""),"",NORMSINV(H276))</f>
        <v/>
      </c>
      <c r="O276" s="10">
        <f>IF(OR($A276="",N276="",C276=""),"",ROUNDUP(N276*SQRT((E276+G276)*D276^2+C276^2*F276^2),0))</f>
        <v/>
      </c>
      <c r="P276" s="10">
        <f>IF(O276="","",ROUND(C276*E276+O276,0))</f>
        <v/>
      </c>
      <c r="Q276" s="10">
        <f>IF(O276="","",ROUND(C276*(E276+G276)+O276,0))</f>
        <v/>
      </c>
      <c r="R276" s="10">
        <f>IF(Q276="","",IF(Q276-I276-J276&lt;=0,0,MAX(L276,IF(K276&gt;0,ROUNDUP((Q276-I276-J276)/K276,0)*K276,ROUNDUP(Q276-I276-J276,0)))))</f>
        <v/>
      </c>
      <c r="S276" s="11">
        <f>IF(OR(R276="",M276=""),"",R276*M276)</f>
        <v/>
      </c>
      <c r="T276" s="10">
        <f>IF(OR($A276="",C276="",C276&lt;=0),"",ROUND(I276/C276,0))</f>
        <v/>
      </c>
      <c r="U276" s="10">
        <f>IF(R276="","",IF(R276&gt;0,"De comandat",IF(AND(T276&lt;&gt;"",T276&gt;$D$3),"Surplus","Acoperit")))</f>
        <v/>
      </c>
    </row>
    <row r="277">
      <c r="A277" s="6" t="n"/>
      <c r="B277" s="6" t="n"/>
      <c r="C277" s="6" t="n"/>
      <c r="D277" s="6" t="n"/>
      <c r="E277" s="6" t="n"/>
      <c r="F277" s="6" t="n"/>
      <c r="G277" s="6" t="n"/>
      <c r="H277" s="7" t="n"/>
      <c r="I277" s="6" t="n"/>
      <c r="J277" s="6" t="n"/>
      <c r="K277" s="6" t="n"/>
      <c r="L277" s="6" t="n"/>
      <c r="M277" s="8" t="n"/>
      <c r="N277" s="9">
        <f>IF(OR($A277="",H277=""),"",NORMSINV(H277))</f>
        <v/>
      </c>
      <c r="O277" s="10">
        <f>IF(OR($A277="",N277="",C277=""),"",ROUNDUP(N277*SQRT((E277+G277)*D277^2+C277^2*F277^2),0))</f>
        <v/>
      </c>
      <c r="P277" s="10">
        <f>IF(O277="","",ROUND(C277*E277+O277,0))</f>
        <v/>
      </c>
      <c r="Q277" s="10">
        <f>IF(O277="","",ROUND(C277*(E277+G277)+O277,0))</f>
        <v/>
      </c>
      <c r="R277" s="10">
        <f>IF(Q277="","",IF(Q277-I277-J277&lt;=0,0,MAX(L277,IF(K277&gt;0,ROUNDUP((Q277-I277-J277)/K277,0)*K277,ROUNDUP(Q277-I277-J277,0)))))</f>
        <v/>
      </c>
      <c r="S277" s="11">
        <f>IF(OR(R277="",M277=""),"",R277*M277)</f>
        <v/>
      </c>
      <c r="T277" s="10">
        <f>IF(OR($A277="",C277="",C277&lt;=0),"",ROUND(I277/C277,0))</f>
        <v/>
      </c>
      <c r="U277" s="10">
        <f>IF(R277="","",IF(R277&gt;0,"De comandat",IF(AND(T277&lt;&gt;"",T277&gt;$D$3),"Surplus","Acoperit")))</f>
        <v/>
      </c>
    </row>
    <row r="278">
      <c r="A278" s="6" t="n"/>
      <c r="B278" s="6" t="n"/>
      <c r="C278" s="6" t="n"/>
      <c r="D278" s="6" t="n"/>
      <c r="E278" s="6" t="n"/>
      <c r="F278" s="6" t="n"/>
      <c r="G278" s="6" t="n"/>
      <c r="H278" s="7" t="n"/>
      <c r="I278" s="6" t="n"/>
      <c r="J278" s="6" t="n"/>
      <c r="K278" s="6" t="n"/>
      <c r="L278" s="6" t="n"/>
      <c r="M278" s="8" t="n"/>
      <c r="N278" s="9">
        <f>IF(OR($A278="",H278=""),"",NORMSINV(H278))</f>
        <v/>
      </c>
      <c r="O278" s="10">
        <f>IF(OR($A278="",N278="",C278=""),"",ROUNDUP(N278*SQRT((E278+G278)*D278^2+C278^2*F278^2),0))</f>
        <v/>
      </c>
      <c r="P278" s="10">
        <f>IF(O278="","",ROUND(C278*E278+O278,0))</f>
        <v/>
      </c>
      <c r="Q278" s="10">
        <f>IF(O278="","",ROUND(C278*(E278+G278)+O278,0))</f>
        <v/>
      </c>
      <c r="R278" s="10">
        <f>IF(Q278="","",IF(Q278-I278-J278&lt;=0,0,MAX(L278,IF(K278&gt;0,ROUNDUP((Q278-I278-J278)/K278,0)*K278,ROUNDUP(Q278-I278-J278,0)))))</f>
        <v/>
      </c>
      <c r="S278" s="11">
        <f>IF(OR(R278="",M278=""),"",R278*M278)</f>
        <v/>
      </c>
      <c r="T278" s="10">
        <f>IF(OR($A278="",C278="",C278&lt;=0),"",ROUND(I278/C278,0))</f>
        <v/>
      </c>
      <c r="U278" s="10">
        <f>IF(R278="","",IF(R278&gt;0,"De comandat",IF(AND(T278&lt;&gt;"",T278&gt;$D$3),"Surplus","Acoperit")))</f>
        <v/>
      </c>
    </row>
    <row r="279">
      <c r="A279" s="6" t="n"/>
      <c r="B279" s="6" t="n"/>
      <c r="C279" s="6" t="n"/>
      <c r="D279" s="6" t="n"/>
      <c r="E279" s="6" t="n"/>
      <c r="F279" s="6" t="n"/>
      <c r="G279" s="6" t="n"/>
      <c r="H279" s="7" t="n"/>
      <c r="I279" s="6" t="n"/>
      <c r="J279" s="6" t="n"/>
      <c r="K279" s="6" t="n"/>
      <c r="L279" s="6" t="n"/>
      <c r="M279" s="8" t="n"/>
      <c r="N279" s="9">
        <f>IF(OR($A279="",H279=""),"",NORMSINV(H279))</f>
        <v/>
      </c>
      <c r="O279" s="10">
        <f>IF(OR($A279="",N279="",C279=""),"",ROUNDUP(N279*SQRT((E279+G279)*D279^2+C279^2*F279^2),0))</f>
        <v/>
      </c>
      <c r="P279" s="10">
        <f>IF(O279="","",ROUND(C279*E279+O279,0))</f>
        <v/>
      </c>
      <c r="Q279" s="10">
        <f>IF(O279="","",ROUND(C279*(E279+G279)+O279,0))</f>
        <v/>
      </c>
      <c r="R279" s="10">
        <f>IF(Q279="","",IF(Q279-I279-J279&lt;=0,0,MAX(L279,IF(K279&gt;0,ROUNDUP((Q279-I279-J279)/K279,0)*K279,ROUNDUP(Q279-I279-J279,0)))))</f>
        <v/>
      </c>
      <c r="S279" s="11">
        <f>IF(OR(R279="",M279=""),"",R279*M279)</f>
        <v/>
      </c>
      <c r="T279" s="10">
        <f>IF(OR($A279="",C279="",C279&lt;=0),"",ROUND(I279/C279,0))</f>
        <v/>
      </c>
      <c r="U279" s="10">
        <f>IF(R279="","",IF(R279&gt;0,"De comandat",IF(AND(T279&lt;&gt;"",T279&gt;$D$3),"Surplus","Acoperit")))</f>
        <v/>
      </c>
    </row>
    <row r="280">
      <c r="A280" s="6" t="n"/>
      <c r="B280" s="6" t="n"/>
      <c r="C280" s="6" t="n"/>
      <c r="D280" s="6" t="n"/>
      <c r="E280" s="6" t="n"/>
      <c r="F280" s="6" t="n"/>
      <c r="G280" s="6" t="n"/>
      <c r="H280" s="7" t="n"/>
      <c r="I280" s="6" t="n"/>
      <c r="J280" s="6" t="n"/>
      <c r="K280" s="6" t="n"/>
      <c r="L280" s="6" t="n"/>
      <c r="M280" s="8" t="n"/>
      <c r="N280" s="9">
        <f>IF(OR($A280="",H280=""),"",NORMSINV(H280))</f>
        <v/>
      </c>
      <c r="O280" s="10">
        <f>IF(OR($A280="",N280="",C280=""),"",ROUNDUP(N280*SQRT((E280+G280)*D280^2+C280^2*F280^2),0))</f>
        <v/>
      </c>
      <c r="P280" s="10">
        <f>IF(O280="","",ROUND(C280*E280+O280,0))</f>
        <v/>
      </c>
      <c r="Q280" s="10">
        <f>IF(O280="","",ROUND(C280*(E280+G280)+O280,0))</f>
        <v/>
      </c>
      <c r="R280" s="10">
        <f>IF(Q280="","",IF(Q280-I280-J280&lt;=0,0,MAX(L280,IF(K280&gt;0,ROUNDUP((Q280-I280-J280)/K280,0)*K280,ROUNDUP(Q280-I280-J280,0)))))</f>
        <v/>
      </c>
      <c r="S280" s="11">
        <f>IF(OR(R280="",M280=""),"",R280*M280)</f>
        <v/>
      </c>
      <c r="T280" s="10">
        <f>IF(OR($A280="",C280="",C280&lt;=0),"",ROUND(I280/C280,0))</f>
        <v/>
      </c>
      <c r="U280" s="10">
        <f>IF(R280="","",IF(R280&gt;0,"De comandat",IF(AND(T280&lt;&gt;"",T280&gt;$D$3),"Surplus","Acoperit")))</f>
        <v/>
      </c>
    </row>
    <row r="281">
      <c r="A281" s="6" t="n"/>
      <c r="B281" s="6" t="n"/>
      <c r="C281" s="6" t="n"/>
      <c r="D281" s="6" t="n"/>
      <c r="E281" s="6" t="n"/>
      <c r="F281" s="6" t="n"/>
      <c r="G281" s="6" t="n"/>
      <c r="H281" s="7" t="n"/>
      <c r="I281" s="6" t="n"/>
      <c r="J281" s="6" t="n"/>
      <c r="K281" s="6" t="n"/>
      <c r="L281" s="6" t="n"/>
      <c r="M281" s="8" t="n"/>
      <c r="N281" s="9">
        <f>IF(OR($A281="",H281=""),"",NORMSINV(H281))</f>
        <v/>
      </c>
      <c r="O281" s="10">
        <f>IF(OR($A281="",N281="",C281=""),"",ROUNDUP(N281*SQRT((E281+G281)*D281^2+C281^2*F281^2),0))</f>
        <v/>
      </c>
      <c r="P281" s="10">
        <f>IF(O281="","",ROUND(C281*E281+O281,0))</f>
        <v/>
      </c>
      <c r="Q281" s="10">
        <f>IF(O281="","",ROUND(C281*(E281+G281)+O281,0))</f>
        <v/>
      </c>
      <c r="R281" s="10">
        <f>IF(Q281="","",IF(Q281-I281-J281&lt;=0,0,MAX(L281,IF(K281&gt;0,ROUNDUP((Q281-I281-J281)/K281,0)*K281,ROUNDUP(Q281-I281-J281,0)))))</f>
        <v/>
      </c>
      <c r="S281" s="11">
        <f>IF(OR(R281="",M281=""),"",R281*M281)</f>
        <v/>
      </c>
      <c r="T281" s="10">
        <f>IF(OR($A281="",C281="",C281&lt;=0),"",ROUND(I281/C281,0))</f>
        <v/>
      </c>
      <c r="U281" s="10">
        <f>IF(R281="","",IF(R281&gt;0,"De comandat",IF(AND(T281&lt;&gt;"",T281&gt;$D$3),"Surplus","Acoperit")))</f>
        <v/>
      </c>
    </row>
    <row r="282">
      <c r="A282" s="6" t="n"/>
      <c r="B282" s="6" t="n"/>
      <c r="C282" s="6" t="n"/>
      <c r="D282" s="6" t="n"/>
      <c r="E282" s="6" t="n"/>
      <c r="F282" s="6" t="n"/>
      <c r="G282" s="6" t="n"/>
      <c r="H282" s="7" t="n"/>
      <c r="I282" s="6" t="n"/>
      <c r="J282" s="6" t="n"/>
      <c r="K282" s="6" t="n"/>
      <c r="L282" s="6" t="n"/>
      <c r="M282" s="8" t="n"/>
      <c r="N282" s="9">
        <f>IF(OR($A282="",H282=""),"",NORMSINV(H282))</f>
        <v/>
      </c>
      <c r="O282" s="10">
        <f>IF(OR($A282="",N282="",C282=""),"",ROUNDUP(N282*SQRT((E282+G282)*D282^2+C282^2*F282^2),0))</f>
        <v/>
      </c>
      <c r="P282" s="10">
        <f>IF(O282="","",ROUND(C282*E282+O282,0))</f>
        <v/>
      </c>
      <c r="Q282" s="10">
        <f>IF(O282="","",ROUND(C282*(E282+G282)+O282,0))</f>
        <v/>
      </c>
      <c r="R282" s="10">
        <f>IF(Q282="","",IF(Q282-I282-J282&lt;=0,0,MAX(L282,IF(K282&gt;0,ROUNDUP((Q282-I282-J282)/K282,0)*K282,ROUNDUP(Q282-I282-J282,0)))))</f>
        <v/>
      </c>
      <c r="S282" s="11">
        <f>IF(OR(R282="",M282=""),"",R282*M282)</f>
        <v/>
      </c>
      <c r="T282" s="10">
        <f>IF(OR($A282="",C282="",C282&lt;=0),"",ROUND(I282/C282,0))</f>
        <v/>
      </c>
      <c r="U282" s="10">
        <f>IF(R282="","",IF(R282&gt;0,"De comandat",IF(AND(T282&lt;&gt;"",T282&gt;$D$3),"Surplus","Acoperit")))</f>
        <v/>
      </c>
    </row>
    <row r="283">
      <c r="A283" s="6" t="n"/>
      <c r="B283" s="6" t="n"/>
      <c r="C283" s="6" t="n"/>
      <c r="D283" s="6" t="n"/>
      <c r="E283" s="6" t="n"/>
      <c r="F283" s="6" t="n"/>
      <c r="G283" s="6" t="n"/>
      <c r="H283" s="7" t="n"/>
      <c r="I283" s="6" t="n"/>
      <c r="J283" s="6" t="n"/>
      <c r="K283" s="6" t="n"/>
      <c r="L283" s="6" t="n"/>
      <c r="M283" s="8" t="n"/>
      <c r="N283" s="9">
        <f>IF(OR($A283="",H283=""),"",NORMSINV(H283))</f>
        <v/>
      </c>
      <c r="O283" s="10">
        <f>IF(OR($A283="",N283="",C283=""),"",ROUNDUP(N283*SQRT((E283+G283)*D283^2+C283^2*F283^2),0))</f>
        <v/>
      </c>
      <c r="P283" s="10">
        <f>IF(O283="","",ROUND(C283*E283+O283,0))</f>
        <v/>
      </c>
      <c r="Q283" s="10">
        <f>IF(O283="","",ROUND(C283*(E283+G283)+O283,0))</f>
        <v/>
      </c>
      <c r="R283" s="10">
        <f>IF(Q283="","",IF(Q283-I283-J283&lt;=0,0,MAX(L283,IF(K283&gt;0,ROUNDUP((Q283-I283-J283)/K283,0)*K283,ROUNDUP(Q283-I283-J283,0)))))</f>
        <v/>
      </c>
      <c r="S283" s="11">
        <f>IF(OR(R283="",M283=""),"",R283*M283)</f>
        <v/>
      </c>
      <c r="T283" s="10">
        <f>IF(OR($A283="",C283="",C283&lt;=0),"",ROUND(I283/C283,0))</f>
        <v/>
      </c>
      <c r="U283" s="10">
        <f>IF(R283="","",IF(R283&gt;0,"De comandat",IF(AND(T283&lt;&gt;"",T283&gt;$D$3),"Surplus","Acoperit")))</f>
        <v/>
      </c>
    </row>
    <row r="284">
      <c r="A284" s="6" t="n"/>
      <c r="B284" s="6" t="n"/>
      <c r="C284" s="6" t="n"/>
      <c r="D284" s="6" t="n"/>
      <c r="E284" s="6" t="n"/>
      <c r="F284" s="6" t="n"/>
      <c r="G284" s="6" t="n"/>
      <c r="H284" s="7" t="n"/>
      <c r="I284" s="6" t="n"/>
      <c r="J284" s="6" t="n"/>
      <c r="K284" s="6" t="n"/>
      <c r="L284" s="6" t="n"/>
      <c r="M284" s="8" t="n"/>
      <c r="N284" s="9">
        <f>IF(OR($A284="",H284=""),"",NORMSINV(H284))</f>
        <v/>
      </c>
      <c r="O284" s="10">
        <f>IF(OR($A284="",N284="",C284=""),"",ROUNDUP(N284*SQRT((E284+G284)*D284^2+C284^2*F284^2),0))</f>
        <v/>
      </c>
      <c r="P284" s="10">
        <f>IF(O284="","",ROUND(C284*E284+O284,0))</f>
        <v/>
      </c>
      <c r="Q284" s="10">
        <f>IF(O284="","",ROUND(C284*(E284+G284)+O284,0))</f>
        <v/>
      </c>
      <c r="R284" s="10">
        <f>IF(Q284="","",IF(Q284-I284-J284&lt;=0,0,MAX(L284,IF(K284&gt;0,ROUNDUP((Q284-I284-J284)/K284,0)*K284,ROUNDUP(Q284-I284-J284,0)))))</f>
        <v/>
      </c>
      <c r="S284" s="11">
        <f>IF(OR(R284="",M284=""),"",R284*M284)</f>
        <v/>
      </c>
      <c r="T284" s="10">
        <f>IF(OR($A284="",C284="",C284&lt;=0),"",ROUND(I284/C284,0))</f>
        <v/>
      </c>
      <c r="U284" s="10">
        <f>IF(R284="","",IF(R284&gt;0,"De comandat",IF(AND(T284&lt;&gt;"",T284&gt;$D$3),"Surplus","Acoperit")))</f>
        <v/>
      </c>
    </row>
    <row r="285">
      <c r="A285" s="6" t="n"/>
      <c r="B285" s="6" t="n"/>
      <c r="C285" s="6" t="n"/>
      <c r="D285" s="6" t="n"/>
      <c r="E285" s="6" t="n"/>
      <c r="F285" s="6" t="n"/>
      <c r="G285" s="6" t="n"/>
      <c r="H285" s="7" t="n"/>
      <c r="I285" s="6" t="n"/>
      <c r="J285" s="6" t="n"/>
      <c r="K285" s="6" t="n"/>
      <c r="L285" s="6" t="n"/>
      <c r="M285" s="8" t="n"/>
      <c r="N285" s="9">
        <f>IF(OR($A285="",H285=""),"",NORMSINV(H285))</f>
        <v/>
      </c>
      <c r="O285" s="10">
        <f>IF(OR($A285="",N285="",C285=""),"",ROUNDUP(N285*SQRT((E285+G285)*D285^2+C285^2*F285^2),0))</f>
        <v/>
      </c>
      <c r="P285" s="10">
        <f>IF(O285="","",ROUND(C285*E285+O285,0))</f>
        <v/>
      </c>
      <c r="Q285" s="10">
        <f>IF(O285="","",ROUND(C285*(E285+G285)+O285,0))</f>
        <v/>
      </c>
      <c r="R285" s="10">
        <f>IF(Q285="","",IF(Q285-I285-J285&lt;=0,0,MAX(L285,IF(K285&gt;0,ROUNDUP((Q285-I285-J285)/K285,0)*K285,ROUNDUP(Q285-I285-J285,0)))))</f>
        <v/>
      </c>
      <c r="S285" s="11">
        <f>IF(OR(R285="",M285=""),"",R285*M285)</f>
        <v/>
      </c>
      <c r="T285" s="10">
        <f>IF(OR($A285="",C285="",C285&lt;=0),"",ROUND(I285/C285,0))</f>
        <v/>
      </c>
      <c r="U285" s="10">
        <f>IF(R285="","",IF(R285&gt;0,"De comandat",IF(AND(T285&lt;&gt;"",T285&gt;$D$3),"Surplus","Acoperit")))</f>
        <v/>
      </c>
    </row>
    <row r="286">
      <c r="A286" s="6" t="n"/>
      <c r="B286" s="6" t="n"/>
      <c r="C286" s="6" t="n"/>
      <c r="D286" s="6" t="n"/>
      <c r="E286" s="6" t="n"/>
      <c r="F286" s="6" t="n"/>
      <c r="G286" s="6" t="n"/>
      <c r="H286" s="7" t="n"/>
      <c r="I286" s="6" t="n"/>
      <c r="J286" s="6" t="n"/>
      <c r="K286" s="6" t="n"/>
      <c r="L286" s="6" t="n"/>
      <c r="M286" s="8" t="n"/>
      <c r="N286" s="9">
        <f>IF(OR($A286="",H286=""),"",NORMSINV(H286))</f>
        <v/>
      </c>
      <c r="O286" s="10">
        <f>IF(OR($A286="",N286="",C286=""),"",ROUNDUP(N286*SQRT((E286+G286)*D286^2+C286^2*F286^2),0))</f>
        <v/>
      </c>
      <c r="P286" s="10">
        <f>IF(O286="","",ROUND(C286*E286+O286,0))</f>
        <v/>
      </c>
      <c r="Q286" s="10">
        <f>IF(O286="","",ROUND(C286*(E286+G286)+O286,0))</f>
        <v/>
      </c>
      <c r="R286" s="10">
        <f>IF(Q286="","",IF(Q286-I286-J286&lt;=0,0,MAX(L286,IF(K286&gt;0,ROUNDUP((Q286-I286-J286)/K286,0)*K286,ROUNDUP(Q286-I286-J286,0)))))</f>
        <v/>
      </c>
      <c r="S286" s="11">
        <f>IF(OR(R286="",M286=""),"",R286*M286)</f>
        <v/>
      </c>
      <c r="T286" s="10">
        <f>IF(OR($A286="",C286="",C286&lt;=0),"",ROUND(I286/C286,0))</f>
        <v/>
      </c>
      <c r="U286" s="10">
        <f>IF(R286="","",IF(R286&gt;0,"De comandat",IF(AND(T286&lt;&gt;"",T286&gt;$D$3),"Surplus","Acoperit")))</f>
        <v/>
      </c>
    </row>
    <row r="287">
      <c r="A287" s="6" t="n"/>
      <c r="B287" s="6" t="n"/>
      <c r="C287" s="6" t="n"/>
      <c r="D287" s="6" t="n"/>
      <c r="E287" s="6" t="n"/>
      <c r="F287" s="6" t="n"/>
      <c r="G287" s="6" t="n"/>
      <c r="H287" s="7" t="n"/>
      <c r="I287" s="6" t="n"/>
      <c r="J287" s="6" t="n"/>
      <c r="K287" s="6" t="n"/>
      <c r="L287" s="6" t="n"/>
      <c r="M287" s="8" t="n"/>
      <c r="N287" s="9">
        <f>IF(OR($A287="",H287=""),"",NORMSINV(H287))</f>
        <v/>
      </c>
      <c r="O287" s="10">
        <f>IF(OR($A287="",N287="",C287=""),"",ROUNDUP(N287*SQRT((E287+G287)*D287^2+C287^2*F287^2),0))</f>
        <v/>
      </c>
      <c r="P287" s="10">
        <f>IF(O287="","",ROUND(C287*E287+O287,0))</f>
        <v/>
      </c>
      <c r="Q287" s="10">
        <f>IF(O287="","",ROUND(C287*(E287+G287)+O287,0))</f>
        <v/>
      </c>
      <c r="R287" s="10">
        <f>IF(Q287="","",IF(Q287-I287-J287&lt;=0,0,MAX(L287,IF(K287&gt;0,ROUNDUP((Q287-I287-J287)/K287,0)*K287,ROUNDUP(Q287-I287-J287,0)))))</f>
        <v/>
      </c>
      <c r="S287" s="11">
        <f>IF(OR(R287="",M287=""),"",R287*M287)</f>
        <v/>
      </c>
      <c r="T287" s="10">
        <f>IF(OR($A287="",C287="",C287&lt;=0),"",ROUND(I287/C287,0))</f>
        <v/>
      </c>
      <c r="U287" s="10">
        <f>IF(R287="","",IF(R287&gt;0,"De comandat",IF(AND(T287&lt;&gt;"",T287&gt;$D$3),"Surplus","Acoperit")))</f>
        <v/>
      </c>
    </row>
    <row r="288">
      <c r="A288" s="6" t="n"/>
      <c r="B288" s="6" t="n"/>
      <c r="C288" s="6" t="n"/>
      <c r="D288" s="6" t="n"/>
      <c r="E288" s="6" t="n"/>
      <c r="F288" s="6" t="n"/>
      <c r="G288" s="6" t="n"/>
      <c r="H288" s="7" t="n"/>
      <c r="I288" s="6" t="n"/>
      <c r="J288" s="6" t="n"/>
      <c r="K288" s="6" t="n"/>
      <c r="L288" s="6" t="n"/>
      <c r="M288" s="8" t="n"/>
      <c r="N288" s="9">
        <f>IF(OR($A288="",H288=""),"",NORMSINV(H288))</f>
        <v/>
      </c>
      <c r="O288" s="10">
        <f>IF(OR($A288="",N288="",C288=""),"",ROUNDUP(N288*SQRT((E288+G288)*D288^2+C288^2*F288^2),0))</f>
        <v/>
      </c>
      <c r="P288" s="10">
        <f>IF(O288="","",ROUND(C288*E288+O288,0))</f>
        <v/>
      </c>
      <c r="Q288" s="10">
        <f>IF(O288="","",ROUND(C288*(E288+G288)+O288,0))</f>
        <v/>
      </c>
      <c r="R288" s="10">
        <f>IF(Q288="","",IF(Q288-I288-J288&lt;=0,0,MAX(L288,IF(K288&gt;0,ROUNDUP((Q288-I288-J288)/K288,0)*K288,ROUNDUP(Q288-I288-J288,0)))))</f>
        <v/>
      </c>
      <c r="S288" s="11">
        <f>IF(OR(R288="",M288=""),"",R288*M288)</f>
        <v/>
      </c>
      <c r="T288" s="10">
        <f>IF(OR($A288="",C288="",C288&lt;=0),"",ROUND(I288/C288,0))</f>
        <v/>
      </c>
      <c r="U288" s="10">
        <f>IF(R288="","",IF(R288&gt;0,"De comandat",IF(AND(T288&lt;&gt;"",T288&gt;$D$3),"Surplus","Acoperit")))</f>
        <v/>
      </c>
    </row>
    <row r="289">
      <c r="A289" s="6" t="n"/>
      <c r="B289" s="6" t="n"/>
      <c r="C289" s="6" t="n"/>
      <c r="D289" s="6" t="n"/>
      <c r="E289" s="6" t="n"/>
      <c r="F289" s="6" t="n"/>
      <c r="G289" s="6" t="n"/>
      <c r="H289" s="7" t="n"/>
      <c r="I289" s="6" t="n"/>
      <c r="J289" s="6" t="n"/>
      <c r="K289" s="6" t="n"/>
      <c r="L289" s="6" t="n"/>
      <c r="M289" s="8" t="n"/>
      <c r="N289" s="9">
        <f>IF(OR($A289="",H289=""),"",NORMSINV(H289))</f>
        <v/>
      </c>
      <c r="O289" s="10">
        <f>IF(OR($A289="",N289="",C289=""),"",ROUNDUP(N289*SQRT((E289+G289)*D289^2+C289^2*F289^2),0))</f>
        <v/>
      </c>
      <c r="P289" s="10">
        <f>IF(O289="","",ROUND(C289*E289+O289,0))</f>
        <v/>
      </c>
      <c r="Q289" s="10">
        <f>IF(O289="","",ROUND(C289*(E289+G289)+O289,0))</f>
        <v/>
      </c>
      <c r="R289" s="10">
        <f>IF(Q289="","",IF(Q289-I289-J289&lt;=0,0,MAX(L289,IF(K289&gt;0,ROUNDUP((Q289-I289-J289)/K289,0)*K289,ROUNDUP(Q289-I289-J289,0)))))</f>
        <v/>
      </c>
      <c r="S289" s="11">
        <f>IF(OR(R289="",M289=""),"",R289*M289)</f>
        <v/>
      </c>
      <c r="T289" s="10">
        <f>IF(OR($A289="",C289="",C289&lt;=0),"",ROUND(I289/C289,0))</f>
        <v/>
      </c>
      <c r="U289" s="10">
        <f>IF(R289="","",IF(R289&gt;0,"De comandat",IF(AND(T289&lt;&gt;"",T289&gt;$D$3),"Surplus","Acoperit")))</f>
        <v/>
      </c>
    </row>
    <row r="290">
      <c r="A290" s="6" t="n"/>
      <c r="B290" s="6" t="n"/>
      <c r="C290" s="6" t="n"/>
      <c r="D290" s="6" t="n"/>
      <c r="E290" s="6" t="n"/>
      <c r="F290" s="6" t="n"/>
      <c r="G290" s="6" t="n"/>
      <c r="H290" s="7" t="n"/>
      <c r="I290" s="6" t="n"/>
      <c r="J290" s="6" t="n"/>
      <c r="K290" s="6" t="n"/>
      <c r="L290" s="6" t="n"/>
      <c r="M290" s="8" t="n"/>
      <c r="N290" s="9">
        <f>IF(OR($A290="",H290=""),"",NORMSINV(H290))</f>
        <v/>
      </c>
      <c r="O290" s="10">
        <f>IF(OR($A290="",N290="",C290=""),"",ROUNDUP(N290*SQRT((E290+G290)*D290^2+C290^2*F290^2),0))</f>
        <v/>
      </c>
      <c r="P290" s="10">
        <f>IF(O290="","",ROUND(C290*E290+O290,0))</f>
        <v/>
      </c>
      <c r="Q290" s="10">
        <f>IF(O290="","",ROUND(C290*(E290+G290)+O290,0))</f>
        <v/>
      </c>
      <c r="R290" s="10">
        <f>IF(Q290="","",IF(Q290-I290-J290&lt;=0,0,MAX(L290,IF(K290&gt;0,ROUNDUP((Q290-I290-J290)/K290,0)*K290,ROUNDUP(Q290-I290-J290,0)))))</f>
        <v/>
      </c>
      <c r="S290" s="11">
        <f>IF(OR(R290="",M290=""),"",R290*M290)</f>
        <v/>
      </c>
      <c r="T290" s="10">
        <f>IF(OR($A290="",C290="",C290&lt;=0),"",ROUND(I290/C290,0))</f>
        <v/>
      </c>
      <c r="U290" s="10">
        <f>IF(R290="","",IF(R290&gt;0,"De comandat",IF(AND(T290&lt;&gt;"",T290&gt;$D$3),"Surplus","Acoperit")))</f>
        <v/>
      </c>
    </row>
    <row r="291">
      <c r="A291" s="6" t="n"/>
      <c r="B291" s="6" t="n"/>
      <c r="C291" s="6" t="n"/>
      <c r="D291" s="6" t="n"/>
      <c r="E291" s="6" t="n"/>
      <c r="F291" s="6" t="n"/>
      <c r="G291" s="6" t="n"/>
      <c r="H291" s="7" t="n"/>
      <c r="I291" s="6" t="n"/>
      <c r="J291" s="6" t="n"/>
      <c r="K291" s="6" t="n"/>
      <c r="L291" s="6" t="n"/>
      <c r="M291" s="8" t="n"/>
      <c r="N291" s="9">
        <f>IF(OR($A291="",H291=""),"",NORMSINV(H291))</f>
        <v/>
      </c>
      <c r="O291" s="10">
        <f>IF(OR($A291="",N291="",C291=""),"",ROUNDUP(N291*SQRT((E291+G291)*D291^2+C291^2*F291^2),0))</f>
        <v/>
      </c>
      <c r="P291" s="10">
        <f>IF(O291="","",ROUND(C291*E291+O291,0))</f>
        <v/>
      </c>
      <c r="Q291" s="10">
        <f>IF(O291="","",ROUND(C291*(E291+G291)+O291,0))</f>
        <v/>
      </c>
      <c r="R291" s="10">
        <f>IF(Q291="","",IF(Q291-I291-J291&lt;=0,0,MAX(L291,IF(K291&gt;0,ROUNDUP((Q291-I291-J291)/K291,0)*K291,ROUNDUP(Q291-I291-J291,0)))))</f>
        <v/>
      </c>
      <c r="S291" s="11">
        <f>IF(OR(R291="",M291=""),"",R291*M291)</f>
        <v/>
      </c>
      <c r="T291" s="10">
        <f>IF(OR($A291="",C291="",C291&lt;=0),"",ROUND(I291/C291,0))</f>
        <v/>
      </c>
      <c r="U291" s="10">
        <f>IF(R291="","",IF(R291&gt;0,"De comandat",IF(AND(T291&lt;&gt;"",T291&gt;$D$3),"Surplus","Acoperit")))</f>
        <v/>
      </c>
    </row>
    <row r="292">
      <c r="A292" s="6" t="n"/>
      <c r="B292" s="6" t="n"/>
      <c r="C292" s="6" t="n"/>
      <c r="D292" s="6" t="n"/>
      <c r="E292" s="6" t="n"/>
      <c r="F292" s="6" t="n"/>
      <c r="G292" s="6" t="n"/>
      <c r="H292" s="7" t="n"/>
      <c r="I292" s="6" t="n"/>
      <c r="J292" s="6" t="n"/>
      <c r="K292" s="6" t="n"/>
      <c r="L292" s="6" t="n"/>
      <c r="M292" s="8" t="n"/>
      <c r="N292" s="9">
        <f>IF(OR($A292="",H292=""),"",NORMSINV(H292))</f>
        <v/>
      </c>
      <c r="O292" s="10">
        <f>IF(OR($A292="",N292="",C292=""),"",ROUNDUP(N292*SQRT((E292+G292)*D292^2+C292^2*F292^2),0))</f>
        <v/>
      </c>
      <c r="P292" s="10">
        <f>IF(O292="","",ROUND(C292*E292+O292,0))</f>
        <v/>
      </c>
      <c r="Q292" s="10">
        <f>IF(O292="","",ROUND(C292*(E292+G292)+O292,0))</f>
        <v/>
      </c>
      <c r="R292" s="10">
        <f>IF(Q292="","",IF(Q292-I292-J292&lt;=0,0,MAX(L292,IF(K292&gt;0,ROUNDUP((Q292-I292-J292)/K292,0)*K292,ROUNDUP(Q292-I292-J292,0)))))</f>
        <v/>
      </c>
      <c r="S292" s="11">
        <f>IF(OR(R292="",M292=""),"",R292*M292)</f>
        <v/>
      </c>
      <c r="T292" s="10">
        <f>IF(OR($A292="",C292="",C292&lt;=0),"",ROUND(I292/C292,0))</f>
        <v/>
      </c>
      <c r="U292" s="10">
        <f>IF(R292="","",IF(R292&gt;0,"De comandat",IF(AND(T292&lt;&gt;"",T292&gt;$D$3),"Surplus","Acoperit")))</f>
        <v/>
      </c>
    </row>
    <row r="293">
      <c r="A293" s="6" t="n"/>
      <c r="B293" s="6" t="n"/>
      <c r="C293" s="6" t="n"/>
      <c r="D293" s="6" t="n"/>
      <c r="E293" s="6" t="n"/>
      <c r="F293" s="6" t="n"/>
      <c r="G293" s="6" t="n"/>
      <c r="H293" s="7" t="n"/>
      <c r="I293" s="6" t="n"/>
      <c r="J293" s="6" t="n"/>
      <c r="K293" s="6" t="n"/>
      <c r="L293" s="6" t="n"/>
      <c r="M293" s="8" t="n"/>
      <c r="N293" s="9">
        <f>IF(OR($A293="",H293=""),"",NORMSINV(H293))</f>
        <v/>
      </c>
      <c r="O293" s="10">
        <f>IF(OR($A293="",N293="",C293=""),"",ROUNDUP(N293*SQRT((E293+G293)*D293^2+C293^2*F293^2),0))</f>
        <v/>
      </c>
      <c r="P293" s="10">
        <f>IF(O293="","",ROUND(C293*E293+O293,0))</f>
        <v/>
      </c>
      <c r="Q293" s="10">
        <f>IF(O293="","",ROUND(C293*(E293+G293)+O293,0))</f>
        <v/>
      </c>
      <c r="R293" s="10">
        <f>IF(Q293="","",IF(Q293-I293-J293&lt;=0,0,MAX(L293,IF(K293&gt;0,ROUNDUP((Q293-I293-J293)/K293,0)*K293,ROUNDUP(Q293-I293-J293,0)))))</f>
        <v/>
      </c>
      <c r="S293" s="11">
        <f>IF(OR(R293="",M293=""),"",R293*M293)</f>
        <v/>
      </c>
      <c r="T293" s="10">
        <f>IF(OR($A293="",C293="",C293&lt;=0),"",ROUND(I293/C293,0))</f>
        <v/>
      </c>
      <c r="U293" s="10">
        <f>IF(R293="","",IF(R293&gt;0,"De comandat",IF(AND(T293&lt;&gt;"",T293&gt;$D$3),"Surplus","Acoperit")))</f>
        <v/>
      </c>
    </row>
    <row r="294">
      <c r="A294" s="6" t="n"/>
      <c r="B294" s="6" t="n"/>
      <c r="C294" s="6" t="n"/>
      <c r="D294" s="6" t="n"/>
      <c r="E294" s="6" t="n"/>
      <c r="F294" s="6" t="n"/>
      <c r="G294" s="6" t="n"/>
      <c r="H294" s="7" t="n"/>
      <c r="I294" s="6" t="n"/>
      <c r="J294" s="6" t="n"/>
      <c r="K294" s="6" t="n"/>
      <c r="L294" s="6" t="n"/>
      <c r="M294" s="8" t="n"/>
      <c r="N294" s="9">
        <f>IF(OR($A294="",H294=""),"",NORMSINV(H294))</f>
        <v/>
      </c>
      <c r="O294" s="10">
        <f>IF(OR($A294="",N294="",C294=""),"",ROUNDUP(N294*SQRT((E294+G294)*D294^2+C294^2*F294^2),0))</f>
        <v/>
      </c>
      <c r="P294" s="10">
        <f>IF(O294="","",ROUND(C294*E294+O294,0))</f>
        <v/>
      </c>
      <c r="Q294" s="10">
        <f>IF(O294="","",ROUND(C294*(E294+G294)+O294,0))</f>
        <v/>
      </c>
      <c r="R294" s="10">
        <f>IF(Q294="","",IF(Q294-I294-J294&lt;=0,0,MAX(L294,IF(K294&gt;0,ROUNDUP((Q294-I294-J294)/K294,0)*K294,ROUNDUP(Q294-I294-J294,0)))))</f>
        <v/>
      </c>
      <c r="S294" s="11">
        <f>IF(OR(R294="",M294=""),"",R294*M294)</f>
        <v/>
      </c>
      <c r="T294" s="10">
        <f>IF(OR($A294="",C294="",C294&lt;=0),"",ROUND(I294/C294,0))</f>
        <v/>
      </c>
      <c r="U294" s="10">
        <f>IF(R294="","",IF(R294&gt;0,"De comandat",IF(AND(T294&lt;&gt;"",T294&gt;$D$3),"Surplus","Acoperit")))</f>
        <v/>
      </c>
    </row>
    <row r="295">
      <c r="A295" s="6" t="n"/>
      <c r="B295" s="6" t="n"/>
      <c r="C295" s="6" t="n"/>
      <c r="D295" s="6" t="n"/>
      <c r="E295" s="6" t="n"/>
      <c r="F295" s="6" t="n"/>
      <c r="G295" s="6" t="n"/>
      <c r="H295" s="7" t="n"/>
      <c r="I295" s="6" t="n"/>
      <c r="J295" s="6" t="n"/>
      <c r="K295" s="6" t="n"/>
      <c r="L295" s="6" t="n"/>
      <c r="M295" s="8" t="n"/>
      <c r="N295" s="9">
        <f>IF(OR($A295="",H295=""),"",NORMSINV(H295))</f>
        <v/>
      </c>
      <c r="O295" s="10">
        <f>IF(OR($A295="",N295="",C295=""),"",ROUNDUP(N295*SQRT((E295+G295)*D295^2+C295^2*F295^2),0))</f>
        <v/>
      </c>
      <c r="P295" s="10">
        <f>IF(O295="","",ROUND(C295*E295+O295,0))</f>
        <v/>
      </c>
      <c r="Q295" s="10">
        <f>IF(O295="","",ROUND(C295*(E295+G295)+O295,0))</f>
        <v/>
      </c>
      <c r="R295" s="10">
        <f>IF(Q295="","",IF(Q295-I295-J295&lt;=0,0,MAX(L295,IF(K295&gt;0,ROUNDUP((Q295-I295-J295)/K295,0)*K295,ROUNDUP(Q295-I295-J295,0)))))</f>
        <v/>
      </c>
      <c r="S295" s="11">
        <f>IF(OR(R295="",M295=""),"",R295*M295)</f>
        <v/>
      </c>
      <c r="T295" s="10">
        <f>IF(OR($A295="",C295="",C295&lt;=0),"",ROUND(I295/C295,0))</f>
        <v/>
      </c>
      <c r="U295" s="10">
        <f>IF(R295="","",IF(R295&gt;0,"De comandat",IF(AND(T295&lt;&gt;"",T295&gt;$D$3),"Surplus","Acoperit")))</f>
        <v/>
      </c>
    </row>
    <row r="296">
      <c r="A296" s="6" t="n"/>
      <c r="B296" s="6" t="n"/>
      <c r="C296" s="6" t="n"/>
      <c r="D296" s="6" t="n"/>
      <c r="E296" s="6" t="n"/>
      <c r="F296" s="6" t="n"/>
      <c r="G296" s="6" t="n"/>
      <c r="H296" s="7" t="n"/>
      <c r="I296" s="6" t="n"/>
      <c r="J296" s="6" t="n"/>
      <c r="K296" s="6" t="n"/>
      <c r="L296" s="6" t="n"/>
      <c r="M296" s="8" t="n"/>
      <c r="N296" s="9">
        <f>IF(OR($A296="",H296=""),"",NORMSINV(H296))</f>
        <v/>
      </c>
      <c r="O296" s="10">
        <f>IF(OR($A296="",N296="",C296=""),"",ROUNDUP(N296*SQRT((E296+G296)*D296^2+C296^2*F296^2),0))</f>
        <v/>
      </c>
      <c r="P296" s="10">
        <f>IF(O296="","",ROUND(C296*E296+O296,0))</f>
        <v/>
      </c>
      <c r="Q296" s="10">
        <f>IF(O296="","",ROUND(C296*(E296+G296)+O296,0))</f>
        <v/>
      </c>
      <c r="R296" s="10">
        <f>IF(Q296="","",IF(Q296-I296-J296&lt;=0,0,MAX(L296,IF(K296&gt;0,ROUNDUP((Q296-I296-J296)/K296,0)*K296,ROUNDUP(Q296-I296-J296,0)))))</f>
        <v/>
      </c>
      <c r="S296" s="11">
        <f>IF(OR(R296="",M296=""),"",R296*M296)</f>
        <v/>
      </c>
      <c r="T296" s="10">
        <f>IF(OR($A296="",C296="",C296&lt;=0),"",ROUND(I296/C296,0))</f>
        <v/>
      </c>
      <c r="U296" s="10">
        <f>IF(R296="","",IF(R296&gt;0,"De comandat",IF(AND(T296&lt;&gt;"",T296&gt;$D$3),"Surplus","Acoperit")))</f>
        <v/>
      </c>
    </row>
    <row r="297">
      <c r="A297" s="6" t="n"/>
      <c r="B297" s="6" t="n"/>
      <c r="C297" s="6" t="n"/>
      <c r="D297" s="6" t="n"/>
      <c r="E297" s="6" t="n"/>
      <c r="F297" s="6" t="n"/>
      <c r="G297" s="6" t="n"/>
      <c r="H297" s="7" t="n"/>
      <c r="I297" s="6" t="n"/>
      <c r="J297" s="6" t="n"/>
      <c r="K297" s="6" t="n"/>
      <c r="L297" s="6" t="n"/>
      <c r="M297" s="8" t="n"/>
      <c r="N297" s="9">
        <f>IF(OR($A297="",H297=""),"",NORMSINV(H297))</f>
        <v/>
      </c>
      <c r="O297" s="10">
        <f>IF(OR($A297="",N297="",C297=""),"",ROUNDUP(N297*SQRT((E297+G297)*D297^2+C297^2*F297^2),0))</f>
        <v/>
      </c>
      <c r="P297" s="10">
        <f>IF(O297="","",ROUND(C297*E297+O297,0))</f>
        <v/>
      </c>
      <c r="Q297" s="10">
        <f>IF(O297="","",ROUND(C297*(E297+G297)+O297,0))</f>
        <v/>
      </c>
      <c r="R297" s="10">
        <f>IF(Q297="","",IF(Q297-I297-J297&lt;=0,0,MAX(L297,IF(K297&gt;0,ROUNDUP((Q297-I297-J297)/K297,0)*K297,ROUNDUP(Q297-I297-J297,0)))))</f>
        <v/>
      </c>
      <c r="S297" s="11">
        <f>IF(OR(R297="",M297=""),"",R297*M297)</f>
        <v/>
      </c>
      <c r="T297" s="10">
        <f>IF(OR($A297="",C297="",C297&lt;=0),"",ROUND(I297/C297,0))</f>
        <v/>
      </c>
      <c r="U297" s="10">
        <f>IF(R297="","",IF(R297&gt;0,"De comandat",IF(AND(T297&lt;&gt;"",T297&gt;$D$3),"Surplus","Acoperit")))</f>
        <v/>
      </c>
    </row>
    <row r="298">
      <c r="A298" s="6" t="n"/>
      <c r="B298" s="6" t="n"/>
      <c r="C298" s="6" t="n"/>
      <c r="D298" s="6" t="n"/>
      <c r="E298" s="6" t="n"/>
      <c r="F298" s="6" t="n"/>
      <c r="G298" s="6" t="n"/>
      <c r="H298" s="7" t="n"/>
      <c r="I298" s="6" t="n"/>
      <c r="J298" s="6" t="n"/>
      <c r="K298" s="6" t="n"/>
      <c r="L298" s="6" t="n"/>
      <c r="M298" s="8" t="n"/>
      <c r="N298" s="9">
        <f>IF(OR($A298="",H298=""),"",NORMSINV(H298))</f>
        <v/>
      </c>
      <c r="O298" s="10">
        <f>IF(OR($A298="",N298="",C298=""),"",ROUNDUP(N298*SQRT((E298+G298)*D298^2+C298^2*F298^2),0))</f>
        <v/>
      </c>
      <c r="P298" s="10">
        <f>IF(O298="","",ROUND(C298*E298+O298,0))</f>
        <v/>
      </c>
      <c r="Q298" s="10">
        <f>IF(O298="","",ROUND(C298*(E298+G298)+O298,0))</f>
        <v/>
      </c>
      <c r="R298" s="10">
        <f>IF(Q298="","",IF(Q298-I298-J298&lt;=0,0,MAX(L298,IF(K298&gt;0,ROUNDUP((Q298-I298-J298)/K298,0)*K298,ROUNDUP(Q298-I298-J298,0)))))</f>
        <v/>
      </c>
      <c r="S298" s="11">
        <f>IF(OR(R298="",M298=""),"",R298*M298)</f>
        <v/>
      </c>
      <c r="T298" s="10">
        <f>IF(OR($A298="",C298="",C298&lt;=0),"",ROUND(I298/C298,0))</f>
        <v/>
      </c>
      <c r="U298" s="10">
        <f>IF(R298="","",IF(R298&gt;0,"De comandat",IF(AND(T298&lt;&gt;"",T298&gt;$D$3),"Surplus","Acoperit")))</f>
        <v/>
      </c>
    </row>
    <row r="299">
      <c r="A299" s="6" t="n"/>
      <c r="B299" s="6" t="n"/>
      <c r="C299" s="6" t="n"/>
      <c r="D299" s="6" t="n"/>
      <c r="E299" s="6" t="n"/>
      <c r="F299" s="6" t="n"/>
      <c r="G299" s="6" t="n"/>
      <c r="H299" s="7" t="n"/>
      <c r="I299" s="6" t="n"/>
      <c r="J299" s="6" t="n"/>
      <c r="K299" s="6" t="n"/>
      <c r="L299" s="6" t="n"/>
      <c r="M299" s="8" t="n"/>
      <c r="N299" s="9">
        <f>IF(OR($A299="",H299=""),"",NORMSINV(H299))</f>
        <v/>
      </c>
      <c r="O299" s="10">
        <f>IF(OR($A299="",N299="",C299=""),"",ROUNDUP(N299*SQRT((E299+G299)*D299^2+C299^2*F299^2),0))</f>
        <v/>
      </c>
      <c r="P299" s="10">
        <f>IF(O299="","",ROUND(C299*E299+O299,0))</f>
        <v/>
      </c>
      <c r="Q299" s="10">
        <f>IF(O299="","",ROUND(C299*(E299+G299)+O299,0))</f>
        <v/>
      </c>
      <c r="R299" s="10">
        <f>IF(Q299="","",IF(Q299-I299-J299&lt;=0,0,MAX(L299,IF(K299&gt;0,ROUNDUP((Q299-I299-J299)/K299,0)*K299,ROUNDUP(Q299-I299-J299,0)))))</f>
        <v/>
      </c>
      <c r="S299" s="11">
        <f>IF(OR(R299="",M299=""),"",R299*M299)</f>
        <v/>
      </c>
      <c r="T299" s="10">
        <f>IF(OR($A299="",C299="",C299&lt;=0),"",ROUND(I299/C299,0))</f>
        <v/>
      </c>
      <c r="U299" s="10">
        <f>IF(R299="","",IF(R299&gt;0,"De comandat",IF(AND(T299&lt;&gt;"",T299&gt;$D$3),"Surplus","Acoperit")))</f>
        <v/>
      </c>
    </row>
    <row r="300">
      <c r="A300" s="6" t="n"/>
      <c r="B300" s="6" t="n"/>
      <c r="C300" s="6" t="n"/>
      <c r="D300" s="6" t="n"/>
      <c r="E300" s="6" t="n"/>
      <c r="F300" s="6" t="n"/>
      <c r="G300" s="6" t="n"/>
      <c r="H300" s="7" t="n"/>
      <c r="I300" s="6" t="n"/>
      <c r="J300" s="6" t="n"/>
      <c r="K300" s="6" t="n"/>
      <c r="L300" s="6" t="n"/>
      <c r="M300" s="8" t="n"/>
      <c r="N300" s="9">
        <f>IF(OR($A300="",H300=""),"",NORMSINV(H300))</f>
        <v/>
      </c>
      <c r="O300" s="10">
        <f>IF(OR($A300="",N300="",C300=""),"",ROUNDUP(N300*SQRT((E300+G300)*D300^2+C300^2*F300^2),0))</f>
        <v/>
      </c>
      <c r="P300" s="10">
        <f>IF(O300="","",ROUND(C300*E300+O300,0))</f>
        <v/>
      </c>
      <c r="Q300" s="10">
        <f>IF(O300="","",ROUND(C300*(E300+G300)+O300,0))</f>
        <v/>
      </c>
      <c r="R300" s="10">
        <f>IF(Q300="","",IF(Q300-I300-J300&lt;=0,0,MAX(L300,IF(K300&gt;0,ROUNDUP((Q300-I300-J300)/K300,0)*K300,ROUNDUP(Q300-I300-J300,0)))))</f>
        <v/>
      </c>
      <c r="S300" s="11">
        <f>IF(OR(R300="",M300=""),"",R300*M300)</f>
        <v/>
      </c>
      <c r="T300" s="10">
        <f>IF(OR($A300="",C300="",C300&lt;=0),"",ROUND(I300/C300,0))</f>
        <v/>
      </c>
      <c r="U300" s="10">
        <f>IF(R300="","",IF(R300&gt;0,"De comandat",IF(AND(T300&lt;&gt;"",T300&gt;$D$3),"Surplus","Acoperit")))</f>
        <v/>
      </c>
    </row>
    <row r="301">
      <c r="A301" s="6" t="n"/>
      <c r="B301" s="6" t="n"/>
      <c r="C301" s="6" t="n"/>
      <c r="D301" s="6" t="n"/>
      <c r="E301" s="6" t="n"/>
      <c r="F301" s="6" t="n"/>
      <c r="G301" s="6" t="n"/>
      <c r="H301" s="7" t="n"/>
      <c r="I301" s="6" t="n"/>
      <c r="J301" s="6" t="n"/>
      <c r="K301" s="6" t="n"/>
      <c r="L301" s="6" t="n"/>
      <c r="M301" s="8" t="n"/>
      <c r="N301" s="9">
        <f>IF(OR($A301="",H301=""),"",NORMSINV(H301))</f>
        <v/>
      </c>
      <c r="O301" s="10">
        <f>IF(OR($A301="",N301="",C301=""),"",ROUNDUP(N301*SQRT((E301+G301)*D301^2+C301^2*F301^2),0))</f>
        <v/>
      </c>
      <c r="P301" s="10">
        <f>IF(O301="","",ROUND(C301*E301+O301,0))</f>
        <v/>
      </c>
      <c r="Q301" s="10">
        <f>IF(O301="","",ROUND(C301*(E301+G301)+O301,0))</f>
        <v/>
      </c>
      <c r="R301" s="10">
        <f>IF(Q301="","",IF(Q301-I301-J301&lt;=0,0,MAX(L301,IF(K301&gt;0,ROUNDUP((Q301-I301-J301)/K301,0)*K301,ROUNDUP(Q301-I301-J301,0)))))</f>
        <v/>
      </c>
      <c r="S301" s="11">
        <f>IF(OR(R301="",M301=""),"",R301*M301)</f>
        <v/>
      </c>
      <c r="T301" s="10">
        <f>IF(OR($A301="",C301="",C301&lt;=0),"",ROUND(I301/C301,0))</f>
        <v/>
      </c>
      <c r="U301" s="10">
        <f>IF(R301="","",IF(R301&gt;0,"De comandat",IF(AND(T301&lt;&gt;"",T301&gt;$D$3),"Surplus","Acoperit")))</f>
        <v/>
      </c>
    </row>
    <row r="302">
      <c r="A302" s="6" t="n"/>
      <c r="B302" s="6" t="n"/>
      <c r="C302" s="6" t="n"/>
      <c r="D302" s="6" t="n"/>
      <c r="E302" s="6" t="n"/>
      <c r="F302" s="6" t="n"/>
      <c r="G302" s="6" t="n"/>
      <c r="H302" s="7" t="n"/>
      <c r="I302" s="6" t="n"/>
      <c r="J302" s="6" t="n"/>
      <c r="K302" s="6" t="n"/>
      <c r="L302" s="6" t="n"/>
      <c r="M302" s="8" t="n"/>
      <c r="N302" s="9">
        <f>IF(OR($A302="",H302=""),"",NORMSINV(H302))</f>
        <v/>
      </c>
      <c r="O302" s="10">
        <f>IF(OR($A302="",N302="",C302=""),"",ROUNDUP(N302*SQRT((E302+G302)*D302^2+C302^2*F302^2),0))</f>
        <v/>
      </c>
      <c r="P302" s="10">
        <f>IF(O302="","",ROUND(C302*E302+O302,0))</f>
        <v/>
      </c>
      <c r="Q302" s="10">
        <f>IF(O302="","",ROUND(C302*(E302+G302)+O302,0))</f>
        <v/>
      </c>
      <c r="R302" s="10">
        <f>IF(Q302="","",IF(Q302-I302-J302&lt;=0,0,MAX(L302,IF(K302&gt;0,ROUNDUP((Q302-I302-J302)/K302,0)*K302,ROUNDUP(Q302-I302-J302,0)))))</f>
        <v/>
      </c>
      <c r="S302" s="11">
        <f>IF(OR(R302="",M302=""),"",R302*M302)</f>
        <v/>
      </c>
      <c r="T302" s="10">
        <f>IF(OR($A302="",C302="",C302&lt;=0),"",ROUND(I302/C302,0))</f>
        <v/>
      </c>
      <c r="U302" s="10">
        <f>IF(R302="","",IF(R302&gt;0,"De comandat",IF(AND(T302&lt;&gt;"",T302&gt;$D$3),"Surplus","Acoperit")))</f>
        <v/>
      </c>
    </row>
    <row r="303">
      <c r="A303" s="6" t="n"/>
      <c r="B303" s="6" t="n"/>
      <c r="C303" s="6" t="n"/>
      <c r="D303" s="6" t="n"/>
      <c r="E303" s="6" t="n"/>
      <c r="F303" s="6" t="n"/>
      <c r="G303" s="6" t="n"/>
      <c r="H303" s="7" t="n"/>
      <c r="I303" s="6" t="n"/>
      <c r="J303" s="6" t="n"/>
      <c r="K303" s="6" t="n"/>
      <c r="L303" s="6" t="n"/>
      <c r="M303" s="8" t="n"/>
      <c r="N303" s="9">
        <f>IF(OR($A303="",H303=""),"",NORMSINV(H303))</f>
        <v/>
      </c>
      <c r="O303" s="10">
        <f>IF(OR($A303="",N303="",C303=""),"",ROUNDUP(N303*SQRT((E303+G303)*D303^2+C303^2*F303^2),0))</f>
        <v/>
      </c>
      <c r="P303" s="10">
        <f>IF(O303="","",ROUND(C303*E303+O303,0))</f>
        <v/>
      </c>
      <c r="Q303" s="10">
        <f>IF(O303="","",ROUND(C303*(E303+G303)+O303,0))</f>
        <v/>
      </c>
      <c r="R303" s="10">
        <f>IF(Q303="","",IF(Q303-I303-J303&lt;=0,0,MAX(L303,IF(K303&gt;0,ROUNDUP((Q303-I303-J303)/K303,0)*K303,ROUNDUP(Q303-I303-J303,0)))))</f>
        <v/>
      </c>
      <c r="S303" s="11">
        <f>IF(OR(R303="",M303=""),"",R303*M303)</f>
        <v/>
      </c>
      <c r="T303" s="10">
        <f>IF(OR($A303="",C303="",C303&lt;=0),"",ROUND(I303/C303,0))</f>
        <v/>
      </c>
      <c r="U303" s="10">
        <f>IF(R303="","",IF(R303&gt;0,"De comandat",IF(AND(T303&lt;&gt;"",T303&gt;$D$3),"Surplus","Acoperit")))</f>
        <v/>
      </c>
    </row>
    <row r="304">
      <c r="A304" s="6" t="n"/>
      <c r="B304" s="6" t="n"/>
      <c r="C304" s="6" t="n"/>
      <c r="D304" s="6" t="n"/>
      <c r="E304" s="6" t="n"/>
      <c r="F304" s="6" t="n"/>
      <c r="G304" s="6" t="n"/>
      <c r="H304" s="7" t="n"/>
      <c r="I304" s="6" t="n"/>
      <c r="J304" s="6" t="n"/>
      <c r="K304" s="6" t="n"/>
      <c r="L304" s="6" t="n"/>
      <c r="M304" s="8" t="n"/>
      <c r="N304" s="9">
        <f>IF(OR($A304="",H304=""),"",NORMSINV(H304))</f>
        <v/>
      </c>
      <c r="O304" s="10">
        <f>IF(OR($A304="",N304="",C304=""),"",ROUNDUP(N304*SQRT((E304+G304)*D304^2+C304^2*F304^2),0))</f>
        <v/>
      </c>
      <c r="P304" s="10">
        <f>IF(O304="","",ROUND(C304*E304+O304,0))</f>
        <v/>
      </c>
      <c r="Q304" s="10">
        <f>IF(O304="","",ROUND(C304*(E304+G304)+O304,0))</f>
        <v/>
      </c>
      <c r="R304" s="10">
        <f>IF(Q304="","",IF(Q304-I304-J304&lt;=0,0,MAX(L304,IF(K304&gt;0,ROUNDUP((Q304-I304-J304)/K304,0)*K304,ROUNDUP(Q304-I304-J304,0)))))</f>
        <v/>
      </c>
      <c r="S304" s="11">
        <f>IF(OR(R304="",M304=""),"",R304*M304)</f>
        <v/>
      </c>
      <c r="T304" s="10">
        <f>IF(OR($A304="",C304="",C304&lt;=0),"",ROUND(I304/C304,0))</f>
        <v/>
      </c>
      <c r="U304" s="10">
        <f>IF(R304="","",IF(R304&gt;0,"De comandat",IF(AND(T304&lt;&gt;"",T304&gt;$D$3),"Surplus","Acoperit")))</f>
        <v/>
      </c>
    </row>
    <row r="305">
      <c r="A305" s="6" t="n"/>
      <c r="B305" s="6" t="n"/>
      <c r="C305" s="6" t="n"/>
      <c r="D305" s="6" t="n"/>
      <c r="E305" s="6" t="n"/>
      <c r="F305" s="6" t="n"/>
      <c r="G305" s="6" t="n"/>
      <c r="H305" s="7" t="n"/>
      <c r="I305" s="6" t="n"/>
      <c r="J305" s="6" t="n"/>
      <c r="K305" s="6" t="n"/>
      <c r="L305" s="6" t="n"/>
      <c r="M305" s="8" t="n"/>
      <c r="N305" s="9">
        <f>IF(OR($A305="",H305=""),"",NORMSINV(H305))</f>
        <v/>
      </c>
      <c r="O305" s="10">
        <f>IF(OR($A305="",N305="",C305=""),"",ROUNDUP(N305*SQRT((E305+G305)*D305^2+C305^2*F305^2),0))</f>
        <v/>
      </c>
      <c r="P305" s="10">
        <f>IF(O305="","",ROUND(C305*E305+O305,0))</f>
        <v/>
      </c>
      <c r="Q305" s="10">
        <f>IF(O305="","",ROUND(C305*(E305+G305)+O305,0))</f>
        <v/>
      </c>
      <c r="R305" s="10">
        <f>IF(Q305="","",IF(Q305-I305-J305&lt;=0,0,MAX(L305,IF(K305&gt;0,ROUNDUP((Q305-I305-J305)/K305,0)*K305,ROUNDUP(Q305-I305-J305,0)))))</f>
        <v/>
      </c>
      <c r="S305" s="11">
        <f>IF(OR(R305="",M305=""),"",R305*M305)</f>
        <v/>
      </c>
      <c r="T305" s="10">
        <f>IF(OR($A305="",C305="",C305&lt;=0),"",ROUND(I305/C305,0))</f>
        <v/>
      </c>
      <c r="U305" s="10">
        <f>IF(R305="","",IF(R305&gt;0,"De comandat",IF(AND(T305&lt;&gt;"",T305&gt;$D$3),"Surplus","Acoperit")))</f>
        <v/>
      </c>
    </row>
  </sheetData>
  <dataValidations count="1">
    <dataValidation sqref="H6:H305" showDropDown="0" showInputMessage="0" showErrorMessage="0" allowBlank="1" error="50% – 99.9%" type="decimal" operator="between">
      <formula1>0.5</formula1>
      <formula2>0.999</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13" customWidth="1" min="1" max="1"/>
    <col width="13" customWidth="1" min="2" max="2"/>
    <col width="34" customWidth="1" min="4" max="4"/>
    <col width="12" customWidth="1" min="5" max="5"/>
  </cols>
  <sheetData>
    <row r="1" ht="48" customHeight="1">
      <c r="A1" s="12" t="inlineStr">
        <is>
          <t>Lipiți vânzările zilnice ale UNUI produs în coloanele A și B, câte un rând pe zi. Scrieți 0 pentru o zi fără vânzări. Lăsați deoparte zilele în care produsul a lipsit din stoc.</t>
        </is>
      </c>
    </row>
    <row r="3">
      <c r="A3" s="13" t="inlineStr">
        <is>
          <t>Data</t>
        </is>
      </c>
      <c r="B3" s="13" t="inlineStr">
        <is>
          <t>Bucăți vândute</t>
        </is>
      </c>
      <c r="D3" s="2" t="inlineStr">
        <is>
          <t>Zile cu o cifră</t>
        </is>
      </c>
      <c r="E3" s="10">
        <f>COUNT(B4:B2000)</f>
        <v/>
      </c>
    </row>
    <row r="4">
      <c r="A4" s="14" t="n">
        <v>46237</v>
      </c>
      <c r="B4" t="n">
        <v>40</v>
      </c>
      <c r="D4" s="2" t="inlineStr">
        <is>
          <t>Vândut pe zi, media</t>
        </is>
      </c>
      <c r="E4" s="10">
        <f>IF(E3&gt;0,ROUND(AVERAGE(B4:B2000),2),"")</f>
        <v/>
      </c>
    </row>
    <row r="5">
      <c r="A5" s="14" t="n">
        <v>46238</v>
      </c>
      <c r="B5" t="n">
        <v>47</v>
      </c>
      <c r="D5" s="2" t="inlineStr">
        <is>
          <t>Vândut pe zi, abaterea standard</t>
        </is>
      </c>
      <c r="E5" s="10">
        <f>IF(E3&gt;1,ROUND(STDEV(B4:B2000),2),"")</f>
        <v/>
      </c>
    </row>
    <row r="6">
      <c r="A6" s="14" t="n">
        <v>46239</v>
      </c>
      <c r="B6" t="n">
        <v>38</v>
      </c>
    </row>
    <row r="7">
      <c r="A7" s="14" t="n">
        <v>46240</v>
      </c>
      <c r="B7" t="n">
        <v>51</v>
      </c>
      <c r="D7" t="inlineStr">
        <is>
          <t>Copiați cele două rezultate în coloanele C și D din foaia de calcul.</t>
        </is>
      </c>
    </row>
    <row r="8">
      <c r="A8" s="14" t="n">
        <v>46241</v>
      </c>
      <c r="B8" t="n">
        <v>44</v>
      </c>
    </row>
    <row r="9">
      <c r="A9" s="14" t="n">
        <v>46242</v>
      </c>
      <c r="B9" t="n">
        <v>0</v>
      </c>
    </row>
    <row r="10">
      <c r="A10" s="14" t="n">
        <v>46243</v>
      </c>
      <c r="B10" t="n">
        <v>0</v>
      </c>
    </row>
    <row r="11">
      <c r="A11" s="14" t="n">
        <v>46244</v>
      </c>
      <c r="B11" t="n">
        <v>39</v>
      </c>
    </row>
    <row r="12">
      <c r="A12" s="14" t="n">
        <v>46245</v>
      </c>
      <c r="B12" t="n">
        <v>45</v>
      </c>
    </row>
    <row r="13">
      <c r="A13" s="14" t="n">
        <v>46246</v>
      </c>
      <c r="B13" t="n">
        <v>42</v>
      </c>
    </row>
    <row r="14">
      <c r="A14" s="14" t="n">
        <v>46247</v>
      </c>
      <c r="B14" t="n">
        <v>55</v>
      </c>
    </row>
    <row r="15">
      <c r="A15" s="14" t="n">
        <v>46248</v>
      </c>
      <c r="B15" t="n">
        <v>48</v>
      </c>
    </row>
    <row r="16">
      <c r="A16" s="14" t="n">
        <v>46249</v>
      </c>
      <c r="B16" t="n">
        <v>0</v>
      </c>
    </row>
    <row r="17">
      <c r="A17" s="14" t="n">
        <v>46250</v>
      </c>
      <c r="B17" t="n">
        <v>0</v>
      </c>
    </row>
    <row r="18">
      <c r="A18" s="14" t="n">
        <v>46251</v>
      </c>
      <c r="B18" t="n">
        <v>36</v>
      </c>
    </row>
    <row r="19">
      <c r="A19" s="14" t="n">
        <v>46252</v>
      </c>
      <c r="B19" t="n">
        <v>41</v>
      </c>
    </row>
    <row r="20">
      <c r="A20" s="14" t="n">
        <v>46253</v>
      </c>
      <c r="B20" t="n">
        <v>49</v>
      </c>
    </row>
    <row r="21">
      <c r="A21" s="14" t="n">
        <v>46254</v>
      </c>
      <c r="B21" t="n">
        <v>52</v>
      </c>
    </row>
    <row r="22">
      <c r="A22" s="14" t="n">
        <v>46255</v>
      </c>
      <c r="B22" t="n">
        <v>46</v>
      </c>
    </row>
    <row r="23">
      <c r="A23" s="14" t="n">
        <v>46256</v>
      </c>
      <c r="B23" t="n">
        <v>0</v>
      </c>
    </row>
    <row r="24">
      <c r="A24" s="14" t="n">
        <v>46257</v>
      </c>
      <c r="B24" t="n">
        <v>0</v>
      </c>
    </row>
    <row r="25">
      <c r="A25" s="14" t="n">
        <v>46258</v>
      </c>
      <c r="B25" t="n">
        <v>43</v>
      </c>
    </row>
    <row r="26">
      <c r="A26" s="14" t="n">
        <v>46259</v>
      </c>
      <c r="B26" t="n">
        <v>40</v>
      </c>
    </row>
    <row r="27">
      <c r="A27" s="14" t="n">
        <v>46260</v>
      </c>
      <c r="B27" t="n">
        <v>44</v>
      </c>
    </row>
    <row r="28">
      <c r="A28" s="14" t="n">
        <v>46261</v>
      </c>
      <c r="B28" t="n">
        <v>58</v>
      </c>
    </row>
    <row r="29">
      <c r="A29" s="14" t="n">
        <v>46262</v>
      </c>
      <c r="B29" t="n">
        <v>50</v>
      </c>
    </row>
    <row r="30">
      <c r="A30" s="14" t="n">
        <v>46263</v>
      </c>
      <c r="B30" t="n">
        <v>0</v>
      </c>
    </row>
    <row r="31">
      <c r="A31" s="14" t="n">
        <v>46264</v>
      </c>
      <c r="B31" t="n">
        <v>0</v>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16" customWidth="1" min="1" max="1"/>
    <col width="16" customWidth="1" min="2" max="2"/>
    <col width="70" customWidth="1" min="3" max="3"/>
  </cols>
  <sheetData>
    <row r="1">
      <c r="A1" s="13" t="inlineStr">
        <is>
          <t>Nivel de serviciu</t>
        </is>
      </c>
      <c r="B1" s="13" t="inlineStr">
        <is>
          <t>Factor de serviciu</t>
        </is>
      </c>
      <c r="C1" s="13" t="inlineStr">
        <is>
          <t>Ce înseamnă</t>
        </is>
      </c>
    </row>
    <row r="2">
      <c r="A2" s="15" t="n">
        <v>0.85</v>
      </c>
      <c r="B2" s="16">
        <f>NORMSINV(A2)</f>
        <v/>
      </c>
      <c r="C2" t="inlineStr">
        <is>
          <t>din 100 de cicluri de comandă, aproximativ 85 se încheie fără lipsă de stoc</t>
        </is>
      </c>
    </row>
    <row r="3">
      <c r="A3" s="15" t="n">
        <v>0.9</v>
      </c>
      <c r="B3" s="16">
        <f>NORMSINV(A3)</f>
        <v/>
      </c>
      <c r="C3" t="inlineStr">
        <is>
          <t>din 100 de cicluri de comandă, aproximativ 90 se încheie fără lipsă de stoc</t>
        </is>
      </c>
    </row>
    <row r="4">
      <c r="A4" s="15" t="n">
        <v>0.92</v>
      </c>
      <c r="B4" s="16">
        <f>NORMSINV(A4)</f>
        <v/>
      </c>
      <c r="C4" t="inlineStr">
        <is>
          <t>din 100 de cicluri de comandă, aproximativ 92 se încheie fără lipsă de stoc</t>
        </is>
      </c>
    </row>
    <row r="5">
      <c r="A5" s="15" t="n">
        <v>0.95</v>
      </c>
      <c r="B5" s="16">
        <f>NORMSINV(A5)</f>
        <v/>
      </c>
      <c r="C5" t="inlineStr">
        <is>
          <t>din 100 de cicluri de comandă, aproximativ 95 se încheie fără lipsă de stoc</t>
        </is>
      </c>
    </row>
    <row r="6">
      <c r="A6" s="15" t="n">
        <v>0.96</v>
      </c>
      <c r="B6" s="16">
        <f>NORMSINV(A6)</f>
        <v/>
      </c>
      <c r="C6" t="inlineStr">
        <is>
          <t>din 100 de cicluri de comandă, aproximativ 96 se încheie fără lipsă de stoc</t>
        </is>
      </c>
    </row>
    <row r="7">
      <c r="A7" s="15" t="n">
        <v>0.97</v>
      </c>
      <c r="B7" s="16">
        <f>NORMSINV(A7)</f>
        <v/>
      </c>
      <c r="C7" t="inlineStr">
        <is>
          <t>din 100 de cicluri de comandă, aproximativ 97 se încheie fără lipsă de stoc</t>
        </is>
      </c>
    </row>
    <row r="8">
      <c r="A8" s="15" t="n">
        <v>0.98</v>
      </c>
      <c r="B8" s="16">
        <f>NORMSINV(A8)</f>
        <v/>
      </c>
      <c r="C8" t="inlineStr">
        <is>
          <t>din 100 de cicluri de comandă, aproximativ 98 se încheie fără lipsă de stoc</t>
        </is>
      </c>
    </row>
    <row r="9">
      <c r="A9" s="15" t="n">
        <v>0.99</v>
      </c>
      <c r="B9" s="16">
        <f>NORMSINV(A9)</f>
        <v/>
      </c>
      <c r="C9" t="inlineStr">
        <is>
          <t>din 100 de cicluri de comandă, aproximativ 99 se încheie fără lipsă de stoc</t>
        </is>
      </c>
    </row>
    <row r="10">
      <c r="A10" s="15" t="n">
        <v>0.995</v>
      </c>
      <c r="B10" s="16">
        <f>NORMSINV(A10)</f>
        <v/>
      </c>
      <c r="C10" t="inlineStr">
        <is>
          <t>din 100 de cicluri de comandă, aproximativ 99,5 se încheie fără lipsă de stoc</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0" customWidth="1" min="1" max="1"/>
    <col width="110" customWidth="1" min="2" max="2"/>
  </cols>
  <sheetData>
    <row r="1">
      <c r="A1" s="17" t="inlineStr">
        <is>
          <t>Ce face acest fișier</t>
        </is>
      </c>
      <c r="B1" s="12" t="inlineStr">
        <is>
          <t>Pentru fiecare produs calculează stocul de siguranță, punctul de comandă, nivelul până la care se comandă și o comandă propusă, din opt cifre pe care le completați.</t>
        </is>
      </c>
    </row>
    <row r="2">
      <c r="A2" s="17" t="inlineStr">
        <is>
          <t>Cum se folosește</t>
        </is>
      </c>
      <c r="B2" s="12" t="inlineStr">
        <is>
          <t>Deschideți foaia „Calcul”. Înlocuiți rândurile de exemplu cu produsele dumneavoastră. Dacă nu știți media și abaterea standard a vânzărilor zilnice, foaia „Din vânzări zilnice” le calculează pentru câte un produs.</t>
        </is>
      </c>
    </row>
    <row r="3">
      <c r="A3" s="17" t="inlineStr">
        <is>
          <t>Stocul de siguranță</t>
        </is>
      </c>
      <c r="B3" s="12" t="inlineStr">
        <is>
          <t>Factorul de serviciu × radical din [ (termenul de livrare + perioada de revizuire) × (abaterea standard a vânzărilor zilnice)² + (media vânzărilor zilnice)² × (variația termenului de livrare)² ]. Prima parte acoperă variația cererii, a doua variația termenului de livrare al furnizorului.</t>
        </is>
      </c>
    </row>
    <row r="4">
      <c r="A4" s="17" t="inlineStr">
        <is>
          <t>Punctul de comandă</t>
        </is>
      </c>
      <c r="B4" s="12" t="inlineStr">
        <is>
          <t>Media vânzărilor zilnice × termenul de livrare + stocul de siguranță.</t>
        </is>
      </c>
    </row>
    <row r="5">
      <c r="A5" s="17" t="inlineStr">
        <is>
          <t>Comandă până la</t>
        </is>
      </c>
      <c r="B5" s="12" t="inlineStr">
        <is>
          <t>Media vânzărilor zilnice × (termenul de livrare + perioada de revizuire) + stocul de siguranță.</t>
        </is>
      </c>
    </row>
    <row r="6">
      <c r="A6" s="17" t="inlineStr">
        <is>
          <t>Comanda propusă</t>
        </is>
      </c>
      <c r="B6" s="12" t="inlineStr">
        <is>
          <t>Comandă până la − stocul curent − ce este deja comandat, niciodată sub zero, rotunjită în sus la ambalaj și ridicată la cantitatea minimă de comandă.</t>
        </is>
      </c>
    </row>
    <row r="7">
      <c r="A7" s="17" t="inlineStr">
        <is>
          <t>Factorul de serviciu</t>
        </is>
      </c>
      <c r="B7" s="12" t="inlineStr">
        <is>
          <t>Numărul de abateri standard care dă nivelul de serviciu, din distribuția normală. 95% dă 1,64.</t>
        </is>
      </c>
    </row>
    <row r="8">
      <c r="A8" s="17" t="inlineStr">
        <is>
          <t>Ce nu poate vedea un tabel</t>
        </is>
      </c>
      <c r="B8" s="12" t="inlineStr">
        <is>
          <t>O zi în care produsul a lipsit din stoc arată ca o zi fără cerere, așa că media iese prea mică. Fișierul nu ține seama nici de sezon, de tendință sau de ziua săptămânii, iar fiecare produs se completează de mână.</t>
        </is>
      </c>
    </row>
    <row r="9">
      <c r="A9" s="17" t="inlineStr">
        <is>
          <t>Verificarea de stoc, gratuită</t>
        </is>
      </c>
      <c r="B9" s="12" t="inlineStr">
        <is>
          <t>Citește stocul inițial și tranzacțiile, reface stocul fiecărei zile, corectează zilele fără stoc, încearcă mai multe metode de prognoză pentru fiecare produs și propune comenzile pentru toate produsele deodată. Rulează în browser, iar fișierul nu este trimis nicăieri: groma.ro/simon-g/verificare-stoc</t>
        </is>
      </c>
    </row>
    <row r="10">
      <c r="A10" s="17" t="inlineStr">
        <is>
          <t>Licență</t>
        </is>
      </c>
      <c r="B10" s="12" t="inlineStr">
        <is>
          <t>Se poate folosi, schimba și da mai departe liber, cu sau fără menționarea sursei. Făcut de Groma, groma.ro. Fără garanție: verificați rezultatele înainte de a comanda.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2026-09-30T22:03:38Z</dcterms:created>
  <dcterms:modified xmlns:dcterms="http://purl.org/dc/terms/" xmlns:xsi="http://www.w3.org/2001/XMLSchema-instance" xsi:type="dcterms:W3CDTF">2026-09-30T22:03:39Z</dcterms:modified>
</cp:coreProperties>
</file>